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c8c8fd3dc4a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a437f49e03e24a22"/>
    <x:sheet xmlns:r="http://schemas.openxmlformats.org/officeDocument/2006/relationships" name="Rates" sheetId="2" r:id="Rd691a23bedf54ab2"/>
    <x:sheet xmlns:r="http://schemas.openxmlformats.org/officeDocument/2006/relationships" name="Billing" sheetId="3" r:id="Rb575b3441aac4d54"/>
    <x:sheet xmlns:r="http://schemas.openxmlformats.org/officeDocument/2006/relationships" name="Ownership" sheetId="4" r:id="Re049fcb3807e4659"/>
    <x:sheet xmlns:r="http://schemas.openxmlformats.org/officeDocument/2006/relationships" name="Your Budget" sheetId="5" r:id="R76124268b2564542"/>
    <x:sheet xmlns:r="http://schemas.openxmlformats.org/officeDocument/2006/relationships" name="Sources" sheetId="6" r:id="R76c2e6366e3542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₹#,##0.00;[Red](₹#,##0.00);&quot;-&quot;"/>
    <x:numFmt numFmtId="201" formatCode="0%"/>
    <x:numFmt numFmtId="202" formatCode="#,##0;[Red](#,##0);&quot;-&quot;"/>
    <x:numFmt numFmtId="203" formatCode="#,##0.00;[Red](#,##0.00);&quot;-&quot;"/>
  </x:numFmts>
  <x:fonts count="10">
    <x:font>
      <x:sz val="11"/>
      <x:name val="Carlito"/>
    </x:font>
    <x:font>
      <x:sz val="11"/>
      <x:color rgb="FF172B35"/>
      <x:name val="Aptos"/>
    </x:font>
    <x:font>
      <x:b/>
      <x:sz val="19"/>
      <x:color rgb="FFFFFFFF"/>
      <x:name val="Aptos"/>
    </x:font>
    <x:font>
      <x:sz val="10"/>
      <x:color rgb="FF475765"/>
      <x:name val="Aptos"/>
    </x:font>
    <x:font>
      <x:b/>
      <x:sz val="11"/>
      <x:color rgb="FFFFFFFF"/>
      <x:name val="Aptos"/>
    </x:font>
    <x:font>
      <x:sz val="11"/>
      <x:color rgb="FF0000FF"/>
      <x:name val="Aptos"/>
    </x:font>
    <x:font>
      <x:b/>
      <x:sz val="11"/>
      <x:color rgb="FF006F53"/>
      <x:name val="Aptos"/>
    </x:font>
    <x:font>
      <x:sz val="11"/>
      <x:color rgb="FF000000"/>
      <x:name val="Aptos"/>
    </x:font>
    <x:font>
      <x:sz val="11"/>
      <x:color rgb="FF008000"/>
      <x:name val="Aptos"/>
    </x:font>
    <x:font>
      <x:b/>
      <x:sz val="12"/>
      <x:color rgb="FF000000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102C3D"/>
      </x:patternFill>
    </x:fill>
    <x:fill>
      <x:patternFill patternType="solid">
        <x:fgColor rgb="FFF3F6F7"/>
      </x:patternFill>
    </x:fill>
    <x:fill>
      <x:patternFill patternType="solid">
        <x:fgColor rgb="FF006F53"/>
      </x:patternFill>
    </x:fill>
    <x:fill>
      <x:patternFill patternType="solid">
        <x:fgColor rgb="FFFFF4C6"/>
      </x:patternFill>
    </x:fill>
    <x:fill>
      <x:patternFill patternType="solid">
        <x:fgColor rgb="FFEAF6F0"/>
      </x:patternFill>
    </x:fill>
  </x:fills>
  <x:borders count="2">
    <x:border/>
    <x:border/>
  </x:borders>
  <x:cellStyleXfs count="1">
    <x:xf numFmtId="0" fontId="0" fillId="0" borderId="0"/>
  </x:cellStyleXfs>
  <x:cellXfs count="6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1" xfId="0" applyNumberFormat="1" applyFont="1" applyFill="1" applyBorder="1" applyAlignment="1">
      <x:alignment vertical="center"/>
    </x:xf>
    <x:xf numFmtId="200" fontId="5" fillId="5" borderId="0" xfId="0" applyNumberFormat="1" applyFont="1" applyFill="1" applyBorder="1" applyAlignment="1">
      <x:alignment vertical="center"/>
    </x:xf>
    <x:xf numFmtId="200" fontId="5" fillId="5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5" fillId="5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200" fontId="5" fillId="5" borderId="1" xfId="0" applyNumberFormat="1" applyFont="1" applyFill="1" applyBorder="1" applyAlignment="1">
      <x:alignment vertical="center" wrapText="1"/>
    </x:xf>
    <x:xf numFmtId="201" fontId="5" fillId="5" borderId="0" xfId="0" applyNumberFormat="1" applyFont="1" applyFill="1" applyBorder="1" applyAlignment="1">
      <x:alignment vertical="center"/>
    </x:xf>
    <x:xf numFmtId="201" fontId="5" fillId="5" borderId="1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/>
    </x:xf>
    <x:xf numFmtId="202" fontId="5" fillId="5" borderId="0" xfId="0" applyNumberFormat="1" applyFont="1" applyFill="1" applyBorder="1" applyAlignment="1">
      <x:alignment vertical="center"/>
    </x:xf>
    <x:xf numFmtId="202" fontId="5" fillId="5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7" fillId="0" borderId="1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200" fontId="7" fillId="0" borderId="1" xfId="0" applyNumberFormat="1" applyFont="1" applyFill="1" applyBorder="1" applyAlignment="1">
      <x:alignment vertical="center"/>
    </x:xf>
    <x:xf numFmtId="200" fontId="8" fillId="0" borderId="0" xfId="0" applyNumberFormat="1" applyFont="1" applyFill="1" applyBorder="1" applyAlignment="1">
      <x:alignment vertical="center"/>
    </x:xf>
    <x:xf numFmtId="200" fontId="8" fillId="0" borderId="1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 wrapText="1"/>
    </x:xf>
    <x:xf numFmtId="202" fontId="5" fillId="5" borderId="0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202" fontId="5" fillId="5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200" fontId="7" fillId="6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/>
    </x:xf>
    <x:xf numFmtId="200" fontId="7" fillId="6" borderId="1" xfId="0" applyNumberFormat="1" applyFont="1" applyFill="1" applyBorder="1" applyAlignment="1">
      <x:alignment vertical="center"/>
    </x:xf>
    <x:xf numFmtId="0" fontId="9" fillId="6" borderId="0" xfId="0" applyNumberFormat="1" applyFont="1" applyFill="1" applyBorder="1" applyAlignment="1">
      <x:alignment vertical="center"/>
    </x:xf>
    <x:xf numFmtId="200" fontId="9" fillId="6" borderId="0" xfId="0" applyNumberFormat="1" applyFont="1" applyFill="1" applyBorder="1" applyAlignment="1">
      <x:alignment vertical="center"/>
    </x:xf>
    <x:xf numFmtId="0" fontId="9" fillId="6" borderId="1" xfId="0" applyNumberFormat="1" applyFont="1" applyFill="1" applyBorder="1" applyAlignment="1">
      <x:alignment vertical="center"/>
    </x:xf>
    <x:xf numFmtId="200" fontId="9" fillId="6" borderId="1" xfId="0" applyNumberFormat="1" applyFont="1" applyFill="1" applyBorder="1" applyAlignment="1">
      <x:alignment vertical="center"/>
    </x:xf>
    <x:xf numFmtId="203" fontId="5" fillId="5" borderId="0" xfId="0" applyNumberFormat="1" applyFont="1" applyFill="1" applyBorder="1" applyAlignment="1">
      <x:alignment vertical="center" wrapText="1"/>
    </x:xf>
    <x:xf numFmtId="203" fontId="5" fillId="5" borderId="1" xfId="0" applyNumberFormat="1" applyFont="1" applyFill="1" applyBorder="1" applyAlignment="1">
      <x:alignment vertical="center" wrapText="1"/>
    </x:xf>
    <x:xf numFmtId="203" fontId="8" fillId="0" borderId="0" xfId="0" applyNumberFormat="1" applyFont="1" applyFill="1" applyBorder="1" applyAlignment="1">
      <x:alignment vertical="center"/>
    </x:xf>
    <x:xf numFmtId="203" fontId="7" fillId="0" borderId="0" xfId="0" applyNumberFormat="1" applyFont="1" applyFill="1" applyBorder="1" applyAlignment="1">
      <x:alignment vertical="center"/>
    </x:xf>
    <x:xf numFmtId="203" fontId="8" fillId="0" borderId="1" xfId="0" applyNumberFormat="1" applyFont="1" applyFill="1" applyBorder="1" applyAlignment="1">
      <x:alignment vertical="center"/>
    </x:xf>
    <x:xf numFmtId="203" fontId="7" fillId="0" borderId="1" xfId="0" applyNumberFormat="1" applyFont="1" applyFill="1" applyBorder="1" applyAlignment="1">
      <x:alignment vertical="center"/>
    </x:xf>
    <x:xf numFmtId="203" fontId="9" fillId="6" borderId="0" xfId="0" applyNumberFormat="1" applyFont="1" applyFill="1" applyBorder="1" applyAlignment="1">
      <x:alignment vertical="center"/>
    </x:xf>
    <x:xf numFmtId="203" fontId="9" fillId="6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e553d2942444c7" /><Relationship Type="http://schemas.openxmlformats.org/officeDocument/2006/relationships/theme" Target="/xl/theme/theme1.xml" Id="R91e6af2974724179" /><Relationship Type="http://schemas.openxmlformats.org/officeDocument/2006/relationships/sharedStrings" Target="/xl/sharedStrings.xml" Id="R6d2bbca5c9154a50" /><Relationship Type="http://schemas.openxmlformats.org/officeDocument/2006/relationships/worksheet" Target="/xl/worksheets/sheet1.xml" Id="Ra437f49e03e24a22" /><Relationship Type="http://schemas.openxmlformats.org/officeDocument/2006/relationships/worksheet" Target="/xl/worksheets/sheet2.xml" Id="Rd691a23bedf54ab2" /><Relationship Type="http://schemas.openxmlformats.org/officeDocument/2006/relationships/worksheet" Target="/xl/worksheets/sheet3.xml" Id="Rb575b3441aac4d54" /><Relationship Type="http://schemas.openxmlformats.org/officeDocument/2006/relationships/worksheet" Target="/xl/worksheets/sheet4.xml" Id="Re049fcb3807e4659" /><Relationship Type="http://schemas.openxmlformats.org/officeDocument/2006/relationships/worksheet" Target="/xl/worksheets/sheet5.xml" Id="R76124268b2564542" /><Relationship Type="http://schemas.openxmlformats.org/officeDocument/2006/relationships/worksheet" Target="/xl/worksheets/sheet6.xml" Id="R76c2e6366e3542c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f5af01b3bcc440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Silver: cumulative cost before GST</a:t>
            </a:r>
          </a:p>
        </c:rich>
      </c:tx>
    </c:title>
    <c:plotArea>
      <c:lineChart>
        <c:grouping val="standard"/>
        <c:ser>
          <c:idx val="0"/>
          <c:order val="0"/>
          <c:tx>
            <c:v>Silver annual rental (₹)</c:v>
          </c:tx>
          <c:marker>
            <c:symbol val="none"/>
          </c:marker>
          <c:cat>
            <c:strRef>
              <c:f>'Ownership'!$A$6:$A$11</c:f>
              <c:strCache>
                <c:ptCount val="0"/>
              </c:strCache>
            </c:strRef>
          </c:cat>
          <c:val>
            <c:numRef>
              <c:f>'Ownership'!$B$6:$B$11</c:f>
              <c:numCache>
                <c:formatCode>₹#,##0.00;[Red](₹#,##0.00);"-"</c:formatCode>
                <c:ptCount val="0"/>
              </c:numCache>
            </c:numRef>
          </c:val>
        </c:ser>
        <c:ser>
          <c:idx val="1"/>
          <c:order val="1"/>
          <c:tx>
            <c:v>Silver lifetime + annual TSS (₹)</c:v>
          </c:tx>
          <c:marker>
            <c:symbol val="none"/>
          </c:marker>
          <c:cat>
            <c:strRef>
              <c:f>'Ownership'!$A$6:$A$11</c:f>
              <c:strCache>
                <c:ptCount val="0"/>
              </c:strCache>
            </c:strRef>
          </c:cat>
          <c:val>
            <c:numRef>
              <c:f>'Ownership'!$C$6:$C$11</c:f>
              <c:numCache>
                <c:formatCode>₹#,##0.00;[Red](₹#,##0.00);"-"</c:formatCode>
                <c:ptCount val="0"/>
              </c:numCache>
            </c:numRef>
          </c:val>
        </c:ser>
        <c:ser>
          <c:idx val="2"/>
          <c:order val="2"/>
          <c:tx>
            <c:v>Silver lifetime + 2-year TSS (₹)</c:v>
          </c:tx>
          <c:marker>
            <c:symbol val="none"/>
          </c:marker>
          <c:cat>
            <c:strRef>
              <c:f>'Ownership'!$A$6:$A$11</c:f>
              <c:strCache>
                <c:ptCount val="0"/>
              </c:strCache>
            </c:strRef>
          </c:cat>
          <c:val>
            <c:numRef>
              <c:f>'Ownership'!$D$6:$D$11</c:f>
              <c:numCache>
                <c:formatCode>₹#,##0.00;[Red](₹#,##0.00);"-"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26</xdr:row>
      <xdr:rowOff>0</xdr:rowOff>
    </xdr:from>
    <xdr:to>
      <xdr:col>7</xdr:col>
      <xdr:colOff>0</xdr:colOff>
      <xdr:row>43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f5af01b3bcc440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97bcbc1418c94eb9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17" hidden="0" customWidth="1"/>
    <x:col min="8" max="8" width="17" hidden="0" customWidth="1"/>
  </x:cols>
  <x:sheetData>
    <x:row r="1" ht="23" customHeight="1">
      <x:c r="A1" s="8" t="str">
        <x:v>TALLYPRIME PRICE  /  INDIA COST PLANNER</x:v>
      </x:c>
      <x:c r="B1" s="8"/>
      <x:c r="C1" s="8"/>
      <x:c r="D1" s="8"/>
      <x:c r="E1" s="8"/>
      <x:c r="F1" s="8"/>
      <x:c r="G1" s="4"/>
      <x:c r="H1" s="4"/>
    </x:row>
    <x:row r="2" ht="23" customHeight="1">
      <x:c r="A2" s="8"/>
      <x:c r="B2" s="8"/>
      <x:c r="C2" s="8"/>
      <x:c r="D2" s="8"/>
      <x:c r="E2" s="8"/>
      <x:c r="F2" s="8"/>
      <x:c r="G2" s="4"/>
      <x:c r="H2" s="4"/>
    </x:row>
    <x:row r="3" ht="23" customHeight="1">
      <x:c r="A3" s="4"/>
      <x:c r="B3" s="4"/>
      <x:c r="C3" s="4"/>
      <x:c r="D3" s="4"/>
      <x:c r="E3" s="4"/>
      <x:c r="F3" s="4"/>
      <x:c r="G3" s="4"/>
      <x:c r="H3" s="4"/>
    </x:row>
    <x:row r="4" ht="40" customHeight="1">
      <x:c r="A4" s="14" t="str">
        <x:v>SCALESAATHI  •  New Batch Article #5  •  No macros, no login and no Tally connection.</x:v>
      </x:c>
      <x:c r="B4" s="14"/>
      <x:c r="C4" s="14"/>
      <x:c r="D4" s="14"/>
      <x:c r="E4" s="14"/>
      <x:c r="F4" s="14"/>
      <x:c r="G4" s="4"/>
      <x:c r="H4" s="4"/>
    </x:row>
    <x:row r="5" ht="23" customHeight="1">
      <x:c r="A5" s="4"/>
      <x:c r="B5" s="4"/>
      <x:c r="C5" s="4"/>
      <x:c r="D5" s="4"/>
      <x:c r="E5" s="4"/>
      <x:c r="F5" s="4"/>
      <x:c r="G5" s="4"/>
      <x:c r="H5" s="4"/>
    </x:row>
    <x:row r="6" ht="48" customHeight="1">
      <x:c r="A6" s="14" t="str">
        <x:v>1  Open Rates. Verify the published Silver/Gold prices and replace blue cells with your written quote. Rates are before GST.</x:v>
      </x:c>
      <x:c r="B6" s="14"/>
      <x:c r="C6" s="14"/>
      <x:c r="D6" s="14"/>
      <x:c r="E6" s="14"/>
      <x:c r="F6" s="14"/>
      <x:c r="G6" s="4"/>
      <x:c r="H6" s="4"/>
    </x:row>
    <x:row r="7" ht="23" customHeight="1">
      <x:c r="A7" s="4"/>
      <x:c r="B7" s="4"/>
      <x:c r="C7" s="4"/>
      <x:c r="D7" s="4"/>
      <x:c r="E7" s="4"/>
      <x:c r="F7" s="4"/>
      <x:c r="G7" s="4"/>
      <x:c r="H7" s="4"/>
    </x:row>
    <x:row r="8" ht="48" customHeight="1">
      <x:c r="A8" s="14" t="str">
        <x:v>2  Open Billing. Compare one-, three- and twelve-month rental periods for the number of months you need. Whole billing periods are purchased.</x:v>
      </x:c>
      <x:c r="B8" s="14"/>
      <x:c r="C8" s="14"/>
      <x:c r="D8" s="14"/>
      <x:c r="E8" s="14"/>
      <x:c r="F8" s="14"/>
      <x:c r="G8" s="4"/>
      <x:c r="H8" s="4"/>
    </x:row>
    <x:row r="9" ht="23" customHeight="1">
      <x:c r="A9" s="4"/>
      <x:c r="B9" s="4"/>
      <x:c r="C9" s="4"/>
      <x:c r="D9" s="4"/>
      <x:c r="E9" s="4"/>
      <x:c r="F9" s="4"/>
      <x:c r="G9" s="4"/>
      <x:c r="H9" s="4"/>
    </x:row>
    <x:row r="10" ht="48" customHeight="1">
      <x:c r="A10" s="14" t="str">
        <x:v>3  Open Ownership. Compare annual rental with lifetime plus either annual or two-year TSS. First-year TSS is included on new lifetime licences.</x:v>
      </x:c>
      <x:c r="B10" s="14"/>
      <x:c r="C10" s="14"/>
      <x:c r="D10" s="14"/>
      <x:c r="E10" s="14"/>
      <x:c r="F10" s="14"/>
      <x:c r="G10" s="4"/>
      <x:c r="H10" s="4"/>
    </x:row>
    <x:row r="11" ht="23" customHeight="1">
      <x:c r="A11" s="4"/>
      <x:c r="B11" s="4"/>
      <x:c r="C11" s="4"/>
      <x:c r="D11" s="4"/>
      <x:c r="E11" s="4"/>
      <x:c r="F11" s="4"/>
      <x:c r="G11" s="4"/>
      <x:c r="H11" s="4"/>
    </x:row>
    <x:row r="12" ht="48" customHeight="1">
      <x:c r="A12" s="14" t="str">
        <x:v>4  Open Your Budget. Select an edition, payment route and 1–6 year horizon. Enter optional costs INCLUDING their applicable tax.</x:v>
      </x:c>
      <x:c r="B12" s="14"/>
      <x:c r="C12" s="14"/>
      <x:c r="D12" s="14"/>
      <x:c r="E12" s="14"/>
      <x:c r="F12" s="14"/>
      <x:c r="G12" s="4"/>
      <x:c r="H12" s="4"/>
    </x:row>
    <x:row r="13" ht="23" customHeight="1">
      <x:c r="A13" s="4"/>
      <x:c r="B13" s="4"/>
      <x:c r="C13" s="4"/>
      <x:c r="D13" s="4"/>
      <x:c r="E13" s="4"/>
      <x:c r="F13" s="4"/>
      <x:c r="G13" s="4"/>
      <x:c r="H13" s="4"/>
    </x:row>
    <x:row r="14" ht="48" customHeight="1">
      <x:c r="A14" s="14" t="str">
        <x:v>5  Keep the quote. Check software, TSS, optional cloud/access, setup, GST, billing term and auto-renewal separately.</x:v>
      </x:c>
      <x:c r="B14" s="14"/>
      <x:c r="C14" s="14"/>
      <x:c r="D14" s="14"/>
      <x:c r="E14" s="14"/>
      <x:c r="F14" s="14"/>
      <x:c r="G14" s="4"/>
      <x:c r="H14" s="4"/>
    </x:row>
    <x:row r="15" ht="23" customHeight="1">
      <x:c r="A15" s="4"/>
      <x:c r="B15" s="4"/>
      <x:c r="C15" s="4"/>
      <x:c r="D15" s="4"/>
      <x:c r="E15" s="4"/>
      <x:c r="F15" s="4"/>
      <x:c r="G15" s="4"/>
      <x:c r="H15" s="4"/>
    </x:row>
    <x:row r="16" ht="23" customHeight="1">
      <x:c r="A16" s="4"/>
      <x:c r="B16" s="4"/>
      <x:c r="C16" s="4"/>
      <x:c r="D16" s="4"/>
      <x:c r="E16" s="4"/>
      <x:c r="F16" s="4"/>
      <x:c r="G16" s="4"/>
      <x:c r="H16" s="4"/>
    </x:row>
    <x:row r="17" ht="54" customHeight="1">
      <x:c r="A17" s="14" t="str">
        <x:v>DEFAULT EXAMPLE  •  Silver lifetime + annual TSS over 3 years = ₹31,500 before GST, or ₹37,170 including 18% GST, before optional expenses.</x:v>
      </x:c>
      <x:c r="B17" s="14"/>
      <x:c r="C17" s="14"/>
      <x:c r="D17" s="14"/>
      <x:c r="E17" s="14"/>
      <x:c r="F17" s="14"/>
      <x:c r="G17" s="4"/>
      <x:c r="H17" s="4"/>
    </x:row>
    <x:row r="18" ht="23" customHeight="1">
      <x:c r="A18" s="4"/>
      <x:c r="B18" s="4"/>
      <x:c r="C18" s="4"/>
      <x:c r="D18" s="4"/>
      <x:c r="E18" s="4"/>
      <x:c r="F18" s="4"/>
      <x:c r="G18" s="4"/>
      <x:c r="H18" s="4"/>
    </x:row>
    <x:row r="19" ht="23" customHeight="1">
      <x:c r="A19" s="4"/>
      <x:c r="B19" s="4"/>
      <x:c r="C19" s="4"/>
      <x:c r="D19" s="4"/>
      <x:c r="E19" s="4"/>
      <x:c r="F19" s="4"/>
      <x:c r="G19" s="4"/>
      <x:c r="H19" s="4"/>
    </x:row>
    <x:row r="20" ht="48" customHeight="1">
      <x:c r="A20" s="14" t="str">
        <x:v>Inputs are BLUE on pale yellow. Cross-sheet links are GREEN. Calculations are BLACK. Zero money values display as a dash.</x:v>
      </x:c>
      <x:c r="B20" s="14"/>
      <x:c r="C20" s="14"/>
      <x:c r="D20" s="14"/>
      <x:c r="E20" s="14"/>
      <x:c r="F20" s="14"/>
      <x:c r="G20" s="4"/>
      <x:c r="H20" s="4"/>
    </x:row>
    <x:row r="21" ht="23" customHeight="1">
      <x:c r="A21" s="4"/>
      <x:c r="B21" s="4"/>
      <x:c r="C21" s="4"/>
      <x:c r="D21" s="4"/>
      <x:c r="E21" s="4"/>
      <x:c r="F21" s="4"/>
      <x:c r="G21" s="4"/>
      <x:c r="H21" s="4"/>
    </x:row>
    <x:row r="22" ht="23" customHeight="1">
      <x:c r="A22" s="4"/>
      <x:c r="B22" s="4"/>
      <x:c r="C22" s="4"/>
      <x:c r="D22" s="4"/>
      <x:c r="E22" s="4"/>
      <x:c r="F22" s="4"/>
      <x:c r="G22" s="4"/>
      <x:c r="H22" s="4"/>
    </x:row>
    <x:row r="23" ht="54" customHeight="1">
      <x:c r="A23" s="14" t="str">
        <x:v>Quarterly display rounding may differ from the actual invoice by a small amount. Update Rates using the exact billed amount. The calculator does not mix billing terms to find the cheapest path.</x:v>
      </x:c>
      <x:c r="B23" s="14"/>
      <x:c r="C23" s="14"/>
      <x:c r="D23" s="14"/>
      <x:c r="E23" s="14"/>
      <x:c r="F23" s="14"/>
      <x:c r="G23" s="4"/>
      <x:c r="H23" s="4"/>
    </x:row>
    <x:row r="24" ht="23" customHeight="1">
      <x:c r="A24" s="4"/>
      <x:c r="B24" s="4"/>
      <x:c r="C24" s="4"/>
      <x:c r="D24" s="4"/>
      <x:c r="E24" s="4"/>
      <x:c r="F24" s="4"/>
      <x:c r="G24" s="4"/>
      <x:c r="H24" s="4"/>
    </x:row>
    <x:row r="25" ht="23" customHeight="1">
      <x:c r="A25" s="4"/>
      <x:c r="B25" s="4"/>
      <x:c r="C25" s="4"/>
      <x:c r="D25" s="4"/>
      <x:c r="E25" s="4"/>
      <x:c r="F25" s="4"/>
      <x:c r="G25" s="4"/>
      <x:c r="H25" s="4"/>
    </x:row>
    <x:row r="26" ht="50" customHeight="1">
      <x:c r="A26" s="14" t="str">
        <x:v>Two-year TSS is a prepaid cash cost: extra validity may remain at the end of the chosen horizon. No refunds or proportional credits are assumed.</x:v>
      </x:c>
      <x:c r="B26" s="14"/>
      <x:c r="C26" s="14"/>
      <x:c r="D26" s="14"/>
      <x:c r="E26" s="14"/>
      <x:c r="F26" s="14"/>
      <x:c r="G26" s="4"/>
      <x:c r="H26" s="4"/>
    </x:row>
    <x:row r="27" ht="23" customHeight="1">
      <x:c r="A27" s="4"/>
      <x:c r="B27" s="4"/>
      <x:c r="C27" s="4"/>
      <x:c r="D27" s="4"/>
      <x:c r="E27" s="4"/>
      <x:c r="F27" s="4"/>
      <x:c r="G27" s="4"/>
      <x:c r="H27" s="4"/>
    </x:row>
    <x:row r="28" ht="23" customHeight="1">
      <x:c r="A28" s="4"/>
      <x:c r="B28" s="4"/>
      <x:c r="C28" s="4"/>
      <x:c r="D28" s="4"/>
      <x:c r="E28" s="4"/>
      <x:c r="F28" s="4"/>
      <x:c r="G28" s="4"/>
      <x:c r="H28" s="4"/>
    </x:row>
    <x:row r="29" ht="48" customHeight="1">
      <x:c r="A29" s="14" t="str">
        <x:v>Rates checked 26 September 2026. Sources includes the primary URLs and access limitations. Recheck offers within 30 days and before purchasing.</x:v>
      </x:c>
      <x:c r="B29" s="14"/>
      <x:c r="C29" s="14"/>
      <x:c r="D29" s="14"/>
      <x:c r="E29" s="14"/>
      <x:c r="F29" s="14"/>
      <x:c r="G29" s="4"/>
      <x:c r="H29" s="4"/>
    </x:row>
    <x:row r="30" ht="23" customHeight="1">
      <x:c r="A30" s="4"/>
      <x:c r="B30" s="4"/>
      <x:c r="C30" s="4"/>
      <x:c r="D30" s="4"/>
      <x:c r="E30" s="4"/>
      <x:c r="F30" s="4"/>
      <x:c r="G30" s="4"/>
      <x:c r="H30" s="4"/>
    </x:row>
    <x:row r="31" ht="23" customHeight="1">
      <x:c r="A31" s="4"/>
      <x:c r="B31" s="4"/>
      <x:c r="C31" s="4"/>
      <x:c r="D31" s="4"/>
      <x:c r="E31" s="4"/>
      <x:c r="F31" s="4"/>
      <x:c r="G31" s="4"/>
      <x:c r="H31" s="4"/>
    </x:row>
    <x:row r="32" ht="48" customHeight="1">
      <x:c r="A32" s="14" t="str">
        <x:v>Scope: ordinary India Silver/Gold licence budgets. Not legal, tax-credit or investment advice; not an installer, reseller quote or licence-entitlement checker.</x:v>
      </x:c>
      <x:c r="B32" s="14"/>
      <x:c r="C32" s="14"/>
      <x:c r="D32" s="14"/>
      <x:c r="E32" s="14"/>
      <x:c r="F32" s="14"/>
      <x:c r="G32" s="4"/>
      <x:c r="H32" s="4"/>
    </x:row>
    <x:row r="33" ht="23" customHeight="1">
      <x:c r="A33" s="4"/>
      <x:c r="B33" s="4"/>
      <x:c r="C33" s="4"/>
      <x:c r="D33" s="4"/>
      <x:c r="E33" s="4"/>
      <x:c r="F33" s="4"/>
      <x:c r="G33" s="4"/>
      <x:c r="H33" s="4"/>
    </x:row>
    <x:row r="34" ht="23" customHeight="1">
      <x:c r="A34" s="4"/>
      <x:c r="B34" s="4"/>
      <x:c r="C34" s="4"/>
      <x:c r="D34" s="4"/>
      <x:c r="E34" s="4"/>
      <x:c r="F34" s="4"/>
      <x:c r="G34" s="4"/>
      <x:c r="H34" s="4"/>
    </x:row>
    <x:row r="35" ht="23" customHeight="1">
      <x:c r="A35" s="4"/>
      <x:c r="B35" s="4"/>
      <x:c r="C35" s="4"/>
      <x:c r="D35" s="4"/>
      <x:c r="E35" s="4"/>
      <x:c r="F35" s="4"/>
      <x:c r="G35" s="4"/>
      <x:c r="H35" s="4"/>
    </x:row>
    <x:row r="36" ht="23" customHeight="1">
      <x:c r="A36" s="4"/>
      <x:c r="B36" s="4"/>
      <x:c r="C36" s="4"/>
      <x:c r="D36" s="4"/>
      <x:c r="E36" s="4"/>
      <x:c r="F36" s="4"/>
      <x:c r="G36" s="4"/>
      <x:c r="H36" s="4"/>
    </x:row>
    <x:row r="37" ht="23" customHeight="1">
      <x:c r="A37" s="4"/>
      <x:c r="B37" s="4"/>
      <x:c r="C37" s="4"/>
      <x:c r="D37" s="4"/>
      <x:c r="E37" s="4"/>
      <x:c r="F37" s="4"/>
      <x:c r="G37" s="4"/>
      <x:c r="H37" s="4"/>
    </x:row>
    <x:row r="38" ht="23" customHeight="1">
      <x:c r="A38" s="4"/>
      <x:c r="B38" s="4"/>
      <x:c r="C38" s="4"/>
      <x:c r="D38" s="4"/>
      <x:c r="E38" s="4"/>
      <x:c r="F38" s="4"/>
      <x:c r="G38" s="4"/>
      <x:c r="H38" s="4"/>
    </x:row>
    <x:row r="39" ht="23" customHeight="1">
      <x:c r="A39" s="4"/>
      <x:c r="B39" s="4"/>
      <x:c r="C39" s="4"/>
      <x:c r="D39" s="4"/>
      <x:c r="E39" s="4"/>
      <x:c r="F39" s="4"/>
      <x:c r="G39" s="4"/>
      <x:c r="H39" s="4"/>
    </x:row>
    <x:row r="40" ht="23" customHeight="1">
      <x:c r="A40" s="4"/>
      <x:c r="B40" s="4"/>
      <x:c r="C40" s="4"/>
      <x:c r="D40" s="4"/>
      <x:c r="E40" s="4"/>
      <x:c r="F40" s="4"/>
      <x:c r="G40" s="4"/>
      <x:c r="H40" s="4"/>
    </x:row>
    <x:row r="41" ht="23" customHeight="1">
      <x:c r="A41" s="4"/>
      <x:c r="B41" s="4"/>
      <x:c r="C41" s="4"/>
      <x:c r="D41" s="4"/>
      <x:c r="E41" s="4"/>
      <x:c r="F41" s="4"/>
      <x:c r="G41" s="4"/>
      <x:c r="H41" s="4"/>
    </x:row>
    <x:row r="42" ht="23" customHeight="1">
      <x:c r="A42" s="4"/>
      <x:c r="B42" s="4"/>
      <x:c r="C42" s="4"/>
      <x:c r="D42" s="4"/>
      <x:c r="E42" s="4"/>
      <x:c r="F42" s="4"/>
      <x:c r="G42" s="4"/>
      <x:c r="H42" s="4"/>
    </x:row>
    <x:row r="43" ht="23" customHeight="1">
      <x:c r="A43" s="4"/>
      <x:c r="B43" s="4"/>
      <x:c r="C43" s="4"/>
      <x:c r="D43" s="4"/>
      <x:c r="E43" s="4"/>
      <x:c r="F43" s="4"/>
      <x:c r="G43" s="4"/>
      <x:c r="H43" s="4"/>
    </x:row>
    <x:row r="44" ht="23" customHeight="1">
      <x:c r="A44" s="4"/>
      <x:c r="B44" s="4"/>
      <x:c r="C44" s="4"/>
      <x:c r="D44" s="4"/>
      <x:c r="E44" s="4"/>
      <x:c r="F44" s="4"/>
      <x:c r="G44" s="4"/>
      <x:c r="H44" s="4"/>
    </x:row>
    <x:row r="45" ht="23" customHeight="1">
      <x:c r="A45" s="4"/>
      <x:c r="B45" s="4"/>
      <x:c r="C45" s="4"/>
      <x:c r="D45" s="4"/>
      <x:c r="E45" s="4"/>
      <x:c r="F45" s="4"/>
      <x:c r="G45" s="4"/>
      <x:c r="H45" s="4"/>
    </x:row>
    <x:row r="46" ht="23" customHeight="1">
      <x:c r="A46" s="4"/>
      <x:c r="B46" s="4"/>
      <x:c r="C46" s="4"/>
      <x:c r="D46" s="4"/>
      <x:c r="E46" s="4"/>
      <x:c r="F46" s="4"/>
      <x:c r="G46" s="4"/>
      <x:c r="H46" s="4"/>
    </x:row>
    <x:row r="47" ht="23" customHeight="1">
      <x:c r="A47" s="4"/>
      <x:c r="B47" s="4"/>
      <x:c r="C47" s="4"/>
      <x:c r="D47" s="4"/>
      <x:c r="E47" s="4"/>
      <x:c r="F47" s="4"/>
      <x:c r="G47" s="4"/>
      <x:c r="H47" s="4"/>
    </x:row>
    <x:row r="48" ht="23" customHeight="1">
      <x:c r="A48" s="4"/>
      <x:c r="B48" s="4"/>
      <x:c r="C48" s="4"/>
      <x:c r="D48" s="4"/>
      <x:c r="E48" s="4"/>
      <x:c r="F48" s="4"/>
      <x:c r="G48" s="4"/>
      <x:c r="H48" s="4"/>
    </x:row>
    <x:row r="49" ht="23" customHeight="1">
      <x:c r="A49" s="4"/>
      <x:c r="B49" s="4"/>
      <x:c r="C49" s="4"/>
      <x:c r="D49" s="4"/>
      <x:c r="E49" s="4"/>
      <x:c r="F49" s="4"/>
      <x:c r="G49" s="4"/>
      <x:c r="H49" s="4"/>
    </x:row>
    <x:row r="50" ht="23" customHeight="1">
      <x:c r="A50" s="4"/>
      <x:c r="B50" s="4"/>
      <x:c r="C50" s="4"/>
      <x:c r="D50" s="4"/>
      <x:c r="E50" s="4"/>
      <x:c r="F50" s="4"/>
      <x:c r="G50" s="4"/>
      <x:c r="H50" s="4"/>
    </x:row>
  </x:sheetData>
  <x:mergeCells>
    <x:mergeCell ref="A1:F2"/>
    <x:mergeCell ref="A4:F4"/>
    <x:mergeCell ref="A6:F6"/>
    <x:mergeCell ref="A8:F8"/>
    <x:mergeCell ref="A10:F10"/>
    <x:mergeCell ref="A12:F12"/>
    <x:mergeCell ref="A14:F14"/>
    <x:mergeCell ref="A17:F17"/>
    <x:mergeCell ref="A20:F20"/>
    <x:mergeCell ref="A23:F23"/>
    <x:mergeCell ref="A26:F26"/>
    <x:mergeCell ref="A29:F29"/>
    <x:mergeCell ref="A32:F3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18" hidden="0" customWidth="1"/>
    <x:col min="3" max="3" width="18" hidden="0" customWidth="1"/>
    <x:col min="4" max="4" width="30" hidden="0" customWidth="1"/>
    <x:col min="5" max="5" width="47" hidden="0" customWidth="1"/>
    <x:col min="6" max="6" width="15" hidden="0" customWidth="1"/>
    <x:col min="7" max="7" width="17" hidden="0" customWidth="1"/>
    <x:col min="8" max="8" width="17" hidden="0" customWidth="1"/>
  </x:cols>
  <x:sheetData>
    <x:row r="1" ht="23" customHeight="1">
      <x:c r="A1" s="8" t="str">
        <x:v>TALLYPRIME  /  PUBLISHED INDIA RATES</x:v>
      </x:c>
      <x:c r="B1" s="8"/>
      <x:c r="C1" s="8"/>
      <x:c r="D1" s="8"/>
      <x:c r="E1" s="8"/>
      <x:c r="F1" s="8"/>
      <x:c r="G1" s="8"/>
      <x:c r="H1" s="8"/>
    </x:row>
    <x:row r="2" ht="23" customHeight="1">
      <x:c r="A2" s="8"/>
      <x:c r="B2" s="8"/>
      <x:c r="C2" s="8"/>
      <x:c r="D2" s="8"/>
      <x:c r="E2" s="8"/>
      <x:c r="F2" s="8"/>
      <x:c r="G2" s="8"/>
      <x:c r="H2" s="8"/>
    </x:row>
    <x:row r="3" ht="42" customHeight="1">
      <x:c r="A3" s="14" t="str">
        <x:v>Prices are inputs, not a quote. Checked 26 September 2026 from official listings; confirm the current checkout. Blue cells can be updated.</x:v>
      </x:c>
      <x:c r="B3" s="14"/>
      <x:c r="C3" s="14"/>
      <x:c r="D3" s="14"/>
      <x:c r="E3" s="14"/>
      <x:c r="F3" s="14"/>
      <x:c r="G3" s="14"/>
      <x:c r="H3" s="14"/>
    </x:row>
    <x:row r="4" ht="23" customHeight="1">
      <x:c r="A4" s="4"/>
      <x:c r="B4" s="4"/>
      <x:c r="C4" s="4"/>
      <x:c r="D4" s="4"/>
      <x:c r="E4" s="4"/>
      <x:c r="F4" s="4"/>
      <x:c r="G4" s="4"/>
      <x:c r="H4" s="4"/>
    </x:row>
    <x:row r="5" ht="42" customHeight="1">
      <x:c r="A5" s="20" t="str">
        <x:v>Product / period</x:v>
      </x:c>
      <x:c r="B5" s="20" t="str">
        <x:v>Silver (₹)</x:v>
      </x:c>
      <x:c r="C5" s="20" t="str">
        <x:v>Gold (₹)</x:v>
      </x:c>
      <x:c r="D5" s="20" t="str">
        <x:v>Period / scope</x:v>
      </x:c>
      <x:c r="E5" s="20" t="str">
        <x:v>Source</x:v>
      </x:c>
      <x:c r="F5" s="20" t="str">
        <x:v>Checked</x:v>
      </x:c>
      <x:c r="G5" s="4"/>
      <x:c r="H5" s="4"/>
    </x:row>
    <x:row r="6" ht="56" customHeight="1">
      <x:c r="A6" s="30" t="str">
        <x:v>Rental: 1 month</x:v>
      </x:c>
      <x:c r="B6" s="60" t="n">
        <x:v>750</x:v>
      </x:c>
      <x:c r="C6" s="60" t="n">
        <x:v>2250</x:v>
      </x:c>
      <x:c r="D6" s="30" t="str">
        <x:v>1 month</x:v>
      </x:c>
      <x:c r="E6" s="30" t="str">
        <x:v>https://tallysolutions.com/buy-tally/</x:v>
      </x:c>
      <x:c r="F6" s="30" t="str">
        <x:v>2026-09-26</x:v>
      </x:c>
      <x:c r="G6" s="4"/>
      <x:c r="H6" s="4"/>
    </x:row>
    <x:row r="7" ht="56" customHeight="1">
      <x:c r="A7" s="30" t="str">
        <x:v>Rental: 3 months</x:v>
      </x:c>
      <x:c r="B7" s="60" t="n">
        <x:v>2138</x:v>
      </x:c>
      <x:c r="C7" s="60" t="n">
        <x:v>6413</x:v>
      </x:c>
      <x:c r="D7" s="30" t="str">
        <x:v>3 months; displayed rounded price</x:v>
      </x:c>
      <x:c r="E7" s="30" t="str">
        <x:v>https://tallysolutions.com/buy-tally/</x:v>
      </x:c>
      <x:c r="F7" s="30" t="str">
        <x:v>2026-09-26</x:v>
      </x:c>
      <x:c r="G7" s="4"/>
      <x:c r="H7" s="4"/>
    </x:row>
    <x:row r="8" ht="56" customHeight="1">
      <x:c r="A8" s="30" t="str">
        <x:v>Rental: 12 months</x:v>
      </x:c>
      <x:c r="B8" s="60" t="n">
        <x:v>8100</x:v>
      </x:c>
      <x:c r="C8" s="60" t="n">
        <x:v>24300</x:v>
      </x:c>
      <x:c r="D8" s="30" t="str">
        <x:v>12 months prepaid</x:v>
      </x:c>
      <x:c r="E8" s="30" t="str">
        <x:v>https://tallysolutions.com/buy-tally/</x:v>
      </x:c>
      <x:c r="F8" s="30" t="str">
        <x:v>2026-09-26</x:v>
      </x:c>
      <x:c r="G8" s="4"/>
      <x:c r="H8" s="4"/>
    </x:row>
    <x:row r="9" ht="56" customHeight="1">
      <x:c r="A9" s="30" t="str">
        <x:v>Perpetual licence</x:v>
      </x:c>
      <x:c r="B9" s="60" t="n">
        <x:v>22500</x:v>
      </x:c>
      <x:c r="C9" s="60" t="n">
        <x:v>67500</x:v>
      </x:c>
      <x:c r="D9" s="30" t="str">
        <x:v>New licence; first-year TSS included</x:v>
      </x:c>
      <x:c r="E9" s="30" t="str">
        <x:v>https://tallysolutions.com/buy-tally/</x:v>
      </x:c>
      <x:c r="F9" s="30" t="str">
        <x:v>2026-09-26</x:v>
      </x:c>
      <x:c r="G9" s="4"/>
      <x:c r="H9" s="4"/>
    </x:row>
    <x:row r="10" ht="56" customHeight="1">
      <x:c r="A10" s="30" t="str">
        <x:v>TSS: 1-year renewal</x:v>
      </x:c>
      <x:c r="B10" s="60" t="n">
        <x:v>4500</x:v>
      </x:c>
      <x:c r="C10" s="60" t="n">
        <x:v>13500</x:v>
      </x:c>
      <x:c r="D10" s="30" t="str">
        <x:v>1 year; for eligible existing licence</x:v>
      </x:c>
      <x:c r="E10" s="30" t="str">
        <x:v>https://resources.tallysolutions.com/tally-software-service/</x:v>
      </x:c>
      <x:c r="F10" s="30" t="str">
        <x:v>2026-09-26</x:v>
      </x:c>
      <x:c r="G10" s="4"/>
      <x:c r="H10" s="4"/>
    </x:row>
    <x:row r="11" ht="56" customHeight="1">
      <x:c r="A11" s="30" t="str">
        <x:v>TSS: 2-year renewal</x:v>
      </x:c>
      <x:c r="B11" s="60" t="n">
        <x:v>8100</x:v>
      </x:c>
      <x:c r="C11" s="60" t="n">
        <x:v>24300</x:v>
      </x:c>
      <x:c r="D11" s="30" t="str">
        <x:v>2 years prepaid</x:v>
      </x:c>
      <x:c r="E11" s="30" t="str">
        <x:v>https://tallysolutions.com/customer-hub/</x:v>
      </x:c>
      <x:c r="F11" s="30" t="str">
        <x:v>2026-09-26</x:v>
      </x:c>
      <x:c r="G11" s="4"/>
      <x:c r="H11" s="4"/>
    </x:row>
    <x:row r="12" ht="23" customHeight="1">
      <x:c r="A12" s="4"/>
      <x:c r="B12" s="4"/>
      <x:c r="C12" s="4"/>
      <x:c r="D12" s="4"/>
      <x:c r="E12" s="4"/>
      <x:c r="F12" s="4"/>
      <x:c r="G12" s="4"/>
      <x:c r="H12" s="4"/>
    </x:row>
    <x:row r="13" ht="23" customHeight="1">
      <x:c r="A13" s="4"/>
      <x:c r="B13" s="4"/>
      <x:c r="C13" s="4"/>
      <x:c r="D13" s="4"/>
      <x:c r="E13" s="4"/>
      <x:c r="F13" s="4"/>
      <x:c r="G13" s="4"/>
      <x:c r="H13" s="4"/>
    </x:row>
    <x:row r="14" ht="23" customHeight="1">
      <x:c r="A14" s="4" t="str">
        <x:v>GST on core software</x:v>
      </x:c>
      <x:c r="B14" s="34" t="n">
        <x:v>0.18</x:v>
      </x:c>
      <x:c r="C14" s="4"/>
      <x:c r="D14" s="4"/>
      <x:c r="E14" s="4"/>
      <x:c r="F14" s="4"/>
      <x:c r="G14" s="4"/>
      <x:c r="H14" s="4"/>
    </x:row>
    <x:row r="15" ht="23" customHeight="1">
      <x:c r="A15" s="4" t="str">
        <x:v>Months per year</x:v>
      </x:c>
      <x:c r="B15" s="36" t="n">
        <x:v>12</x:v>
      </x:c>
      <x:c r="C15" s="4"/>
      <x:c r="D15" s="4"/>
      <x:c r="E15" s="4"/>
      <x:c r="F15" s="4"/>
      <x:c r="G15" s="4"/>
      <x:c r="H15" s="4"/>
    </x:row>
    <x:row r="16" ht="23" customHeight="1">
      <x:c r="A16" s="4" t="str">
        <x:v>Years per two-year TSS term</x:v>
      </x:c>
      <x:c r="B16" s="36" t="n">
        <x:v>2</x:v>
      </x:c>
      <x:c r="C16" s="4"/>
      <x:c r="D16" s="4"/>
      <x:c r="E16" s="4"/>
      <x:c r="F16" s="4"/>
      <x:c r="G16" s="4"/>
      <x:c r="H16" s="4"/>
    </x:row>
    <x:row r="17" ht="23" customHeight="1">
      <x:c r="A17" s="4"/>
      <x:c r="B17" s="4"/>
      <x:c r="C17" s="4"/>
      <x:c r="D17" s="4"/>
      <x:c r="E17" s="4"/>
      <x:c r="F17" s="4"/>
      <x:c r="G17" s="4"/>
      <x:c r="H17" s="4"/>
    </x:row>
    <x:row r="18" ht="56" customHeight="1">
      <x:c r="A18" s="14" t="str">
        <x:v>Quarterly rounding: the displayed ₹2,138/₹6,413 totals differ slightly from the monthly equivalents shown by Tally. This workbook taxes the displayed input. Replace with the precise quote.</x:v>
      </x:c>
      <x:c r="B18" s="14"/>
      <x:c r="C18" s="14"/>
      <x:c r="D18" s="14"/>
      <x:c r="E18" s="14"/>
      <x:c r="F18" s="14"/>
      <x:c r="G18" s="4"/>
      <x:c r="H18" s="4"/>
    </x:row>
    <x:row r="19" ht="23" customHeight="1">
      <x:c r="A19" s="4"/>
      <x:c r="B19" s="4"/>
      <x:c r="C19" s="4"/>
      <x:c r="D19" s="4"/>
      <x:c r="E19" s="4"/>
      <x:c r="F19" s="4"/>
      <x:c r="G19" s="4"/>
      <x:c r="H19" s="4"/>
    </x:row>
    <x:row r="20" ht="48" customHeight="1">
      <x:c r="A20" s="14" t="str">
        <x:v>The same ₹8,100 means different things: 12 months of Silver rental OR 2 years of Silver TSS. Do not buy or add both to the same rental period.</x:v>
      </x:c>
      <x:c r="B20" s="14"/>
      <x:c r="C20" s="14"/>
      <x:c r="D20" s="14"/>
      <x:c r="E20" s="14"/>
      <x:c r="F20" s="14"/>
      <x:c r="G20" s="4"/>
      <x:c r="H20" s="4"/>
    </x:row>
    <x:row r="21" ht="23" customHeight="1">
      <x:c r="A21" s="4"/>
      <x:c r="B21" s="4"/>
      <x:c r="C21" s="4"/>
      <x:c r="D21" s="4"/>
      <x:c r="E21" s="4"/>
      <x:c r="F21" s="4"/>
      <x:c r="G21" s="4"/>
      <x:c r="H21" s="4"/>
    </x:row>
    <x:row r="22" ht="52" customHeight="1">
      <x:c r="A22" s="14" t="str">
        <x:v>GST is the 18% displayed by Tally for India software purchases. Optional costs in Your Budget are entered INCLUDING their own applicable tax, avoiding a blanket tax assumption.</x:v>
      </x:c>
      <x:c r="B22" s="14"/>
      <x:c r="C22" s="14"/>
      <x:c r="D22" s="14"/>
      <x:c r="E22" s="14"/>
      <x:c r="F22" s="14"/>
      <x:c r="G22" s="4"/>
      <x:c r="H22" s="4"/>
    </x:row>
    <x:row r="23" ht="23" customHeight="1">
      <x:c r="A23" s="4"/>
      <x:c r="B23" s="4"/>
      <x:c r="C23" s="4"/>
      <x:c r="D23" s="4"/>
      <x:c r="E23" s="4"/>
      <x:c r="F23" s="4"/>
      <x:c r="G23" s="4"/>
      <x:c r="H23" s="4"/>
    </x:row>
    <x:row r="24" ht="23" customHeight="1">
      <x:c r="A24" s="4"/>
      <x:c r="B24" s="4"/>
      <x:c r="C24" s="4"/>
      <x:c r="D24" s="4"/>
      <x:c r="E24" s="4"/>
      <x:c r="F24" s="4"/>
      <x:c r="G24" s="4"/>
      <x:c r="H24" s="4"/>
    </x:row>
    <x:row r="25" ht="23" customHeight="1">
      <x:c r="A25" s="4"/>
      <x:c r="B25" s="4"/>
      <x:c r="C25" s="4"/>
      <x:c r="D25" s="4"/>
      <x:c r="E25" s="4"/>
      <x:c r="F25" s="4"/>
      <x:c r="G25" s="4"/>
      <x:c r="H25" s="4"/>
    </x:row>
    <x:row r="26" ht="23" customHeight="1">
      <x:c r="A26" s="4"/>
      <x:c r="B26" s="4"/>
      <x:c r="C26" s="4"/>
      <x:c r="D26" s="4"/>
      <x:c r="E26" s="4"/>
      <x:c r="F26" s="4"/>
      <x:c r="G26" s="4"/>
      <x:c r="H26" s="4"/>
    </x:row>
    <x:row r="27" ht="23" customHeight="1">
      <x:c r="A27" s="4"/>
      <x:c r="B27" s="4"/>
      <x:c r="C27" s="4"/>
      <x:c r="D27" s="4"/>
      <x:c r="E27" s="4"/>
      <x:c r="F27" s="4"/>
      <x:c r="G27" s="4"/>
      <x:c r="H27" s="4"/>
    </x:row>
    <x:row r="28" ht="23" customHeight="1">
      <x:c r="A28" s="4"/>
      <x:c r="B28" s="4"/>
      <x:c r="C28" s="4"/>
      <x:c r="D28" s="4"/>
      <x:c r="E28" s="4"/>
      <x:c r="F28" s="4"/>
      <x:c r="G28" s="4"/>
      <x:c r="H28" s="4"/>
    </x:row>
    <x:row r="29" ht="23" customHeight="1">
      <x:c r="A29" s="4"/>
      <x:c r="B29" s="4"/>
      <x:c r="C29" s="4"/>
      <x:c r="D29" s="4"/>
      <x:c r="E29" s="4"/>
      <x:c r="F29" s="4"/>
      <x:c r="G29" s="4"/>
      <x:c r="H29" s="4"/>
    </x:row>
    <x:row r="30" ht="23" customHeight="1">
      <x:c r="A30" s="4"/>
      <x:c r="B30" s="4"/>
      <x:c r="C30" s="4"/>
      <x:c r="D30" s="4"/>
      <x:c r="E30" s="4"/>
      <x:c r="F30" s="4"/>
      <x:c r="G30" s="4"/>
      <x:c r="H30" s="4"/>
    </x:row>
    <x:row r="31" ht="23" customHeight="1">
      <x:c r="A31" s="4"/>
      <x:c r="B31" s="4"/>
      <x:c r="C31" s="4"/>
      <x:c r="D31" s="4"/>
      <x:c r="E31" s="4"/>
      <x:c r="F31" s="4"/>
      <x:c r="G31" s="4"/>
      <x:c r="H31" s="4"/>
    </x:row>
    <x:row r="32" ht="23" customHeight="1">
      <x:c r="A32" s="4"/>
      <x:c r="B32" s="4"/>
      <x:c r="C32" s="4"/>
      <x:c r="D32" s="4"/>
      <x:c r="E32" s="4"/>
      <x:c r="F32" s="4"/>
      <x:c r="G32" s="4"/>
      <x:c r="H32" s="4"/>
    </x:row>
    <x:row r="33" ht="23" customHeight="1">
      <x:c r="A33" s="4"/>
      <x:c r="B33" s="4"/>
      <x:c r="C33" s="4"/>
      <x:c r="D33" s="4"/>
      <x:c r="E33" s="4"/>
      <x:c r="F33" s="4"/>
      <x:c r="G33" s="4"/>
      <x:c r="H33" s="4"/>
    </x:row>
    <x:row r="34" ht="23" customHeight="1">
      <x:c r="A34" s="4"/>
      <x:c r="B34" s="4"/>
      <x:c r="C34" s="4"/>
      <x:c r="D34" s="4"/>
      <x:c r="E34" s="4"/>
      <x:c r="F34" s="4"/>
      <x:c r="G34" s="4"/>
      <x:c r="H34" s="4"/>
    </x:row>
    <x:row r="35" ht="23" customHeight="1">
      <x:c r="A35" s="4"/>
      <x:c r="B35" s="4"/>
      <x:c r="C35" s="4"/>
      <x:c r="D35" s="4"/>
      <x:c r="E35" s="4"/>
      <x:c r="F35" s="4"/>
      <x:c r="G35" s="4"/>
      <x:c r="H35" s="4"/>
    </x:row>
    <x:row r="36" ht="23" customHeight="1">
      <x:c r="A36" s="4"/>
      <x:c r="B36" s="4"/>
      <x:c r="C36" s="4"/>
      <x:c r="D36" s="4"/>
      <x:c r="E36" s="4"/>
      <x:c r="F36" s="4"/>
      <x:c r="G36" s="4"/>
      <x:c r="H36" s="4"/>
    </x:row>
    <x:row r="37" ht="23" customHeight="1">
      <x:c r="A37" s="4"/>
      <x:c r="B37" s="4"/>
      <x:c r="C37" s="4"/>
      <x:c r="D37" s="4"/>
      <x:c r="E37" s="4"/>
      <x:c r="F37" s="4"/>
      <x:c r="G37" s="4"/>
      <x:c r="H37" s="4"/>
    </x:row>
    <x:row r="38" ht="23" customHeight="1">
      <x:c r="A38" s="4"/>
      <x:c r="B38" s="4"/>
      <x:c r="C38" s="4"/>
      <x:c r="D38" s="4"/>
      <x:c r="E38" s="4"/>
      <x:c r="F38" s="4"/>
      <x:c r="G38" s="4"/>
      <x:c r="H38" s="4"/>
    </x:row>
    <x:row r="39" ht="23" customHeight="1">
      <x:c r="A39" s="4"/>
      <x:c r="B39" s="4"/>
      <x:c r="C39" s="4"/>
      <x:c r="D39" s="4"/>
      <x:c r="E39" s="4"/>
      <x:c r="F39" s="4"/>
      <x:c r="G39" s="4"/>
      <x:c r="H39" s="4"/>
    </x:row>
    <x:row r="40" ht="23" customHeight="1">
      <x:c r="A40" s="4"/>
      <x:c r="B40" s="4"/>
      <x:c r="C40" s="4"/>
      <x:c r="D40" s="4"/>
      <x:c r="E40" s="4"/>
      <x:c r="F40" s="4"/>
      <x:c r="G40" s="4"/>
      <x:c r="H40" s="4"/>
    </x:row>
    <x:row r="41" ht="23" customHeight="1">
      <x:c r="A41" s="4"/>
      <x:c r="B41" s="4"/>
      <x:c r="C41" s="4"/>
      <x:c r="D41" s="4"/>
      <x:c r="E41" s="4"/>
      <x:c r="F41" s="4"/>
      <x:c r="G41" s="4"/>
      <x:c r="H41" s="4"/>
    </x:row>
    <x:row r="42" ht="23" customHeight="1">
      <x:c r="A42" s="4"/>
      <x:c r="B42" s="4"/>
      <x:c r="C42" s="4"/>
      <x:c r="D42" s="4"/>
      <x:c r="E42" s="4"/>
      <x:c r="F42" s="4"/>
      <x:c r="G42" s="4"/>
      <x:c r="H42" s="4"/>
    </x:row>
    <x:row r="43" ht="23" customHeight="1">
      <x:c r="A43" s="4"/>
      <x:c r="B43" s="4"/>
      <x:c r="C43" s="4"/>
      <x:c r="D43" s="4"/>
      <x:c r="E43" s="4"/>
      <x:c r="F43" s="4"/>
      <x:c r="G43" s="4"/>
      <x:c r="H43" s="4"/>
    </x:row>
    <x:row r="44" ht="23" customHeight="1">
      <x:c r="A44" s="4"/>
      <x:c r="B44" s="4"/>
      <x:c r="C44" s="4"/>
      <x:c r="D44" s="4"/>
      <x:c r="E44" s="4"/>
      <x:c r="F44" s="4"/>
      <x:c r="G44" s="4"/>
      <x:c r="H44" s="4"/>
    </x:row>
    <x:row r="45" ht="23" customHeight="1">
      <x:c r="A45" s="4"/>
      <x:c r="B45" s="4"/>
      <x:c r="C45" s="4"/>
      <x:c r="D45" s="4"/>
      <x:c r="E45" s="4"/>
      <x:c r="F45" s="4"/>
      <x:c r="G45" s="4"/>
      <x:c r="H45" s="4"/>
    </x:row>
    <x:row r="46" ht="23" customHeight="1">
      <x:c r="A46" s="4"/>
      <x:c r="B46" s="4"/>
      <x:c r="C46" s="4"/>
      <x:c r="D46" s="4"/>
      <x:c r="E46" s="4"/>
      <x:c r="F46" s="4"/>
      <x:c r="G46" s="4"/>
      <x:c r="H46" s="4"/>
    </x:row>
    <x:row r="47" ht="23" customHeight="1">
      <x:c r="A47" s="4"/>
      <x:c r="B47" s="4"/>
      <x:c r="C47" s="4"/>
      <x:c r="D47" s="4"/>
      <x:c r="E47" s="4"/>
      <x:c r="F47" s="4"/>
      <x:c r="G47" s="4"/>
      <x:c r="H47" s="4"/>
    </x:row>
    <x:row r="48" ht="23" customHeight="1">
      <x:c r="A48" s="4"/>
      <x:c r="B48" s="4"/>
      <x:c r="C48" s="4"/>
      <x:c r="D48" s="4"/>
      <x:c r="E48" s="4"/>
      <x:c r="F48" s="4"/>
      <x:c r="G48" s="4"/>
      <x:c r="H48" s="4"/>
    </x:row>
    <x:row r="49" ht="23" customHeight="1">
      <x:c r="A49" s="4"/>
      <x:c r="B49" s="4"/>
      <x:c r="C49" s="4"/>
      <x:c r="D49" s="4"/>
      <x:c r="E49" s="4"/>
      <x:c r="F49" s="4"/>
      <x:c r="G49" s="4"/>
      <x:c r="H49" s="4"/>
    </x:row>
    <x:row r="50" ht="23" customHeight="1">
      <x:c r="A50" s="4"/>
      <x:c r="B50" s="4"/>
      <x:c r="C50" s="4"/>
      <x:c r="D50" s="4"/>
      <x:c r="E50" s="4"/>
      <x:c r="F50" s="4"/>
      <x:c r="G50" s="4"/>
      <x:c r="H50" s="4"/>
    </x:row>
  </x:sheetData>
  <x:mergeCells>
    <x:mergeCell ref="A1:H2"/>
    <x:mergeCell ref="A3:H3"/>
    <x:mergeCell ref="A18:F18"/>
    <x:mergeCell ref="A20:F20"/>
    <x:mergeCell ref="A22:F2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3" customHeight="1">
      <x:c r="A1" s="8" t="str">
        <x:v>BILLING  /  CASH REQUIRED FOR WHOLE TERMS</x:v>
      </x:c>
      <x:c r="B1" s="8"/>
      <x:c r="C1" s="8"/>
      <x:c r="D1" s="8"/>
      <x:c r="E1" s="8"/>
      <x:c r="F1" s="8"/>
      <x:c r="G1" s="8"/>
      <x:c r="H1" s="8"/>
    </x:row>
    <x:row r="2" ht="23" customHeight="1">
      <x:c r="A2" s="8"/>
      <x:c r="B2" s="8"/>
      <x:c r="C2" s="8"/>
      <x:c r="D2" s="8"/>
      <x:c r="E2" s="8"/>
      <x:c r="F2" s="8"/>
      <x:c r="G2" s="8"/>
      <x:c r="H2" s="8"/>
    </x:row>
    <x:row r="3" ht="23" customHeight="1">
      <x:c r="A3" s="4"/>
      <x:c r="B3" s="4"/>
      <x:c r="C3" s="4"/>
      <x:c r="D3" s="4"/>
      <x:c r="E3" s="4"/>
      <x:c r="F3" s="4"/>
      <x:c r="G3" s="4"/>
      <x:c r="H3" s="4"/>
    </x:row>
    <x:row r="4" ht="23" customHeight="1">
      <x:c r="A4" s="4" t="str">
        <x:v>Months needed</x:v>
      </x:c>
      <x:c r="B4" s="38" t="n">
        <x:v>12</x:v>
      </x:c>
      <x:c r="C4" s="4"/>
      <x:c r="D4" s="4"/>
      <x:c r="E4" s="4"/>
      <x:c r="F4" s="4"/>
      <x:c r="G4" s="4"/>
      <x:c r="H4" s="4"/>
    </x:row>
    <x:row r="5" ht="23" customHeight="1">
      <x:c r="A5" s="4"/>
      <x:c r="B5" s="4"/>
      <x:c r="C5" s="4"/>
      <x:c r="D5" s="4"/>
      <x:c r="E5" s="4"/>
      <x:c r="F5" s="4"/>
      <x:c r="G5" s="4"/>
      <x:c r="H5" s="4"/>
    </x:row>
    <x:row r="6" ht="23" customHeight="1">
      <x:c r="A6" s="40" t="str">
        <x:v>SILVER</x:v>
      </x:c>
      <x:c r="B6" s="40"/>
      <x:c r="C6" s="40"/>
      <x:c r="D6" s="40"/>
      <x:c r="E6" s="40"/>
      <x:c r="F6" s="40"/>
      <x:c r="G6" s="40"/>
      <x:c r="H6" s="40"/>
    </x:row>
    <x:row r="7" ht="42" customHeight="1">
      <x:c r="A7" s="20" t="str">
        <x:v>Billing route</x:v>
      </x:c>
      <x:c r="B7" s="20" t="str">
        <x:v>Months per term</x:v>
      </x:c>
      <x:c r="C7" s="20" t="str">
        <x:v>Paid periods</x:v>
      </x:c>
      <x:c r="D7" s="20" t="str">
        <x:v>Months purchased</x:v>
      </x:c>
      <x:c r="E7" s="20" t="str">
        <x:v>Price per term (₹)</x:v>
      </x:c>
      <x:c r="F7" s="20" t="str">
        <x:v>Base total (₹)</x:v>
      </x:c>
      <x:c r="G7" s="20" t="str">
        <x:v>GST (₹)</x:v>
      </x:c>
      <x:c r="H7" s="20" t="str">
        <x:v>Cash total (₹)</x:v>
      </x:c>
    </x:row>
    <x:row r="8" ht="34" customHeight="1">
      <x:c r="A8" s="4" t="str">
        <x:v>Monthly</x:v>
      </x:c>
      <x:c r="B8" s="4" t="n">
        <x:v>1</x:v>
      </x:c>
      <x:c r="C8" s="36" t="n">
        <x:f>ROUNDUP($B$4/B8,0)</x:f>
        <x:v>12</x:v>
      </x:c>
      <x:c r="D8" s="36" t="n">
        <x:f>B8*C8</x:f>
        <x:v>12</x:v>
      </x:c>
      <x:c r="E8" s="62" t="n">
        <x:f>'Rates'!B6</x:f>
        <x:v>750</x:v>
      </x:c>
      <x:c r="F8" s="63" t="n">
        <x:f>C8*E8</x:f>
        <x:v>9000</x:v>
      </x:c>
      <x:c r="G8" s="63" t="n">
        <x:f>ROUND(F8*'Rates'!$B$14,2)</x:f>
        <x:v>1620</x:v>
      </x:c>
      <x:c r="H8" s="63" t="n">
        <x:f>SUM(F8:G8)</x:f>
        <x:v>10620</x:v>
      </x:c>
    </x:row>
    <x:row r="9" ht="34" customHeight="1">
      <x:c r="A9" s="4" t="str">
        <x:v>Quarterly</x:v>
      </x:c>
      <x:c r="B9" s="4" t="n">
        <x:v>3</x:v>
      </x:c>
      <x:c r="C9" s="36" t="n">
        <x:f>ROUNDUP($B$4/B9,0)</x:f>
        <x:v>4</x:v>
      </x:c>
      <x:c r="D9" s="36" t="n">
        <x:f>B9*C9</x:f>
        <x:v>12</x:v>
      </x:c>
      <x:c r="E9" s="62" t="n">
        <x:f>'Rates'!B7</x:f>
        <x:v>2138</x:v>
      </x:c>
      <x:c r="F9" s="63" t="n">
        <x:f>C9*E9</x:f>
        <x:v>8552</x:v>
      </x:c>
      <x:c r="G9" s="63" t="n">
        <x:f>ROUND(F9*'Rates'!$B$14,2)</x:f>
        <x:v>1539.36</x:v>
      </x:c>
      <x:c r="H9" s="63" t="n">
        <x:f>SUM(F9:G9)</x:f>
        <x:v>10091.36</x:v>
      </x:c>
    </x:row>
    <x:row r="10" ht="34" customHeight="1">
      <x:c r="A10" s="4" t="str">
        <x:v>Annual</x:v>
      </x:c>
      <x:c r="B10" s="4" t="n">
        <x:v>12</x:v>
      </x:c>
      <x:c r="C10" s="36" t="n">
        <x:f>ROUNDUP($B$4/B10,0)</x:f>
        <x:v>1</x:v>
      </x:c>
      <x:c r="D10" s="36" t="n">
        <x:f>B10*C10</x:f>
        <x:v>12</x:v>
      </x:c>
      <x:c r="E10" s="62" t="n">
        <x:f>'Rates'!B8</x:f>
        <x:v>8100</x:v>
      </x:c>
      <x:c r="F10" s="63" t="n">
        <x:f>C10*E10</x:f>
        <x:v>8100</x:v>
      </x:c>
      <x:c r="G10" s="63" t="n">
        <x:f>ROUND(F10*'Rates'!$B$14,2)</x:f>
        <x:v>1458</x:v>
      </x:c>
      <x:c r="H10" s="63" t="n">
        <x:f>SUM(F10:G10)</x:f>
        <x:v>9558</x:v>
      </x:c>
    </x:row>
    <x:row r="11" ht="23" customHeight="1">
      <x:c r="A11" s="4"/>
      <x:c r="B11" s="4"/>
      <x:c r="C11" s="4"/>
      <x:c r="D11" s="4"/>
      <x:c r="E11" s="4"/>
      <x:c r="F11" s="4"/>
      <x:c r="G11" s="4"/>
      <x:c r="H11" s="4"/>
    </x:row>
    <x:row r="12" ht="23" customHeight="1">
      <x:c r="A12" s="4"/>
      <x:c r="B12" s="4"/>
      <x:c r="C12" s="4"/>
      <x:c r="D12" s="4"/>
      <x:c r="E12" s="4"/>
      <x:c r="F12" s="4"/>
      <x:c r="G12" s="4"/>
      <x:c r="H12" s="4"/>
    </x:row>
    <x:row r="13" ht="23" customHeight="1">
      <x:c r="A13" s="40" t="str">
        <x:v>GOLD</x:v>
      </x:c>
      <x:c r="B13" s="40"/>
      <x:c r="C13" s="40"/>
      <x:c r="D13" s="40"/>
      <x:c r="E13" s="40"/>
      <x:c r="F13" s="40"/>
      <x:c r="G13" s="40"/>
      <x:c r="H13" s="40"/>
    </x:row>
    <x:row r="14" ht="42" customHeight="1">
      <x:c r="A14" s="20" t="str">
        <x:v>Billing route</x:v>
      </x:c>
      <x:c r="B14" s="20" t="str">
        <x:v>Months per term</x:v>
      </x:c>
      <x:c r="C14" s="20" t="str">
        <x:v>Paid periods</x:v>
      </x:c>
      <x:c r="D14" s="20" t="str">
        <x:v>Months purchased</x:v>
      </x:c>
      <x:c r="E14" s="20" t="str">
        <x:v>Price per term (₹)</x:v>
      </x:c>
      <x:c r="F14" s="20" t="str">
        <x:v>Base total (₹)</x:v>
      </x:c>
      <x:c r="G14" s="20" t="str">
        <x:v>GST (₹)</x:v>
      </x:c>
      <x:c r="H14" s="20" t="str">
        <x:v>Cash total (₹)</x:v>
      </x:c>
    </x:row>
    <x:row r="15" ht="34" customHeight="1">
      <x:c r="A15" s="4" t="str">
        <x:v>Monthly</x:v>
      </x:c>
      <x:c r="B15" s="4" t="n">
        <x:v>1</x:v>
      </x:c>
      <x:c r="C15" s="36" t="n">
        <x:f>ROUNDUP($B$4/B15,0)</x:f>
        <x:v>12</x:v>
      </x:c>
      <x:c r="D15" s="36" t="n">
        <x:f>B15*C15</x:f>
        <x:v>12</x:v>
      </x:c>
      <x:c r="E15" s="62" t="n">
        <x:f>'Rates'!C6</x:f>
        <x:v>2250</x:v>
      </x:c>
      <x:c r="F15" s="63" t="n">
        <x:f>C15*E15</x:f>
        <x:v>27000</x:v>
      </x:c>
      <x:c r="G15" s="63" t="n">
        <x:f>ROUND(F15*'Rates'!$B$14,2)</x:f>
        <x:v>4860</x:v>
      </x:c>
      <x:c r="H15" s="63" t="n">
        <x:f>SUM(F15:G15)</x:f>
        <x:v>31860</x:v>
      </x:c>
    </x:row>
    <x:row r="16" ht="34" customHeight="1">
      <x:c r="A16" s="4" t="str">
        <x:v>Quarterly</x:v>
      </x:c>
      <x:c r="B16" s="4" t="n">
        <x:v>3</x:v>
      </x:c>
      <x:c r="C16" s="36" t="n">
        <x:f>ROUNDUP($B$4/B16,0)</x:f>
        <x:v>4</x:v>
      </x:c>
      <x:c r="D16" s="36" t="n">
        <x:f>B16*C16</x:f>
        <x:v>12</x:v>
      </x:c>
      <x:c r="E16" s="62" t="n">
        <x:f>'Rates'!C7</x:f>
        <x:v>6413</x:v>
      </x:c>
      <x:c r="F16" s="63" t="n">
        <x:f>C16*E16</x:f>
        <x:v>25652</x:v>
      </x:c>
      <x:c r="G16" s="63" t="n">
        <x:f>ROUND(F16*'Rates'!$B$14,2)</x:f>
        <x:v>4617.36</x:v>
      </x:c>
      <x:c r="H16" s="63" t="n">
        <x:f>SUM(F16:G16)</x:f>
        <x:v>30269.36</x:v>
      </x:c>
    </x:row>
    <x:row r="17" ht="34" customHeight="1">
      <x:c r="A17" s="4" t="str">
        <x:v>Annual</x:v>
      </x:c>
      <x:c r="B17" s="4" t="n">
        <x:v>12</x:v>
      </x:c>
      <x:c r="C17" s="36" t="n">
        <x:f>ROUNDUP($B$4/B17,0)</x:f>
        <x:v>1</x:v>
      </x:c>
      <x:c r="D17" s="36" t="n">
        <x:f>B17*C17</x:f>
        <x:v>12</x:v>
      </x:c>
      <x:c r="E17" s="62" t="n">
        <x:f>'Rates'!C8</x:f>
        <x:v>24300</x:v>
      </x:c>
      <x:c r="F17" s="63" t="n">
        <x:f>C17*E17</x:f>
        <x:v>24300</x:v>
      </x:c>
      <x:c r="G17" s="63" t="n">
        <x:f>ROUND(F17*'Rates'!$B$14,2)</x:f>
        <x:v>4374</x:v>
      </x:c>
      <x:c r="H17" s="63" t="n">
        <x:f>SUM(F17:G17)</x:f>
        <x:v>28674</x:v>
      </x:c>
    </x:row>
    <x:row r="18" ht="23" customHeight="1">
      <x:c r="A18" s="4"/>
      <x:c r="B18" s="4"/>
      <x:c r="C18" s="4"/>
      <x:c r="D18" s="4"/>
      <x:c r="E18" s="4"/>
      <x:c r="F18" s="4"/>
      <x:c r="G18" s="4"/>
      <x:c r="H18" s="4"/>
    </x:row>
    <x:row r="19" ht="23" customHeight="1">
      <x:c r="A19" s="4"/>
      <x:c r="B19" s="4"/>
      <x:c r="C19" s="4"/>
      <x:c r="D19" s="4"/>
      <x:c r="E19" s="4"/>
      <x:c r="F19" s="4"/>
      <x:c r="G19" s="4"/>
      <x:c r="H19" s="4"/>
    </x:row>
    <x:row r="20" ht="48" customHeight="1">
      <x:c r="A20" s="14" t="str">
        <x:v>Each route buys whole periods of that SAME term. This is not a cheapest mixed-term optimiser. For 13 months, the annual route buys 24 months; ask the vendor about mixing terms.</x:v>
      </x:c>
      <x:c r="B20" s="14"/>
      <x:c r="C20" s="14"/>
      <x:c r="D20" s="14"/>
      <x:c r="E20" s="14"/>
      <x:c r="F20" s="14"/>
      <x:c r="G20" s="14"/>
      <x:c r="H20" s="14"/>
    </x:row>
    <x:row r="21" ht="23" customHeight="1">
      <x:c r="A21" s="4"/>
      <x:c r="B21" s="4"/>
      <x:c r="C21" s="4"/>
      <x:c r="D21" s="4"/>
      <x:c r="E21" s="4"/>
      <x:c r="F21" s="4"/>
      <x:c r="G21" s="4"/>
      <x:c r="H21" s="4"/>
    </x:row>
    <x:row r="22" ht="48" customHeight="1">
      <x:c r="A22" s="14" t="str">
        <x:v>Only core rental charges are shown. TSS is included for the rental duration. This sheet does not add another TSS renewal or assume refunds for unused prepaid months.</x:v>
      </x:c>
      <x:c r="B22" s="14"/>
      <x:c r="C22" s="14"/>
      <x:c r="D22" s="14"/>
      <x:c r="E22" s="14"/>
      <x:c r="F22" s="14"/>
      <x:c r="G22" s="14"/>
      <x:c r="H22" s="14"/>
    </x:row>
    <x:row r="23" ht="23" customHeight="1">
      <x:c r="A23" s="4"/>
      <x:c r="B23" s="4"/>
      <x:c r="C23" s="4"/>
      <x:c r="D23" s="4"/>
      <x:c r="E23" s="4"/>
      <x:c r="F23" s="4"/>
      <x:c r="G23" s="4"/>
      <x:c r="H23" s="4"/>
    </x:row>
    <x:row r="24" ht="23" customHeight="1">
      <x:c r="A24" s="4"/>
      <x:c r="B24" s="4"/>
      <x:c r="C24" s="4"/>
      <x:c r="D24" s="4"/>
      <x:c r="E24" s="4"/>
      <x:c r="F24" s="4"/>
      <x:c r="G24" s="4"/>
      <x:c r="H24" s="4"/>
    </x:row>
    <x:row r="25" ht="23" customHeight="1">
      <x:c r="A25" s="4"/>
      <x:c r="B25" s="4"/>
      <x:c r="C25" s="4"/>
      <x:c r="D25" s="4"/>
      <x:c r="E25" s="4"/>
      <x:c r="F25" s="4"/>
      <x:c r="G25" s="4"/>
      <x:c r="H25" s="4"/>
    </x:row>
    <x:row r="26" ht="23" customHeight="1">
      <x:c r="A26" s="4"/>
      <x:c r="B26" s="4"/>
      <x:c r="C26" s="4"/>
      <x:c r="D26" s="4"/>
      <x:c r="E26" s="4"/>
      <x:c r="F26" s="4"/>
      <x:c r="G26" s="4"/>
      <x:c r="H26" s="4"/>
    </x:row>
    <x:row r="27" ht="23" customHeight="1">
      <x:c r="A27" s="4"/>
      <x:c r="B27" s="4"/>
      <x:c r="C27" s="4"/>
      <x:c r="D27" s="4"/>
      <x:c r="E27" s="4"/>
      <x:c r="F27" s="4"/>
      <x:c r="G27" s="4"/>
      <x:c r="H27" s="4"/>
    </x:row>
    <x:row r="28" ht="23" customHeight="1">
      <x:c r="A28" s="4"/>
      <x:c r="B28" s="4"/>
      <x:c r="C28" s="4"/>
      <x:c r="D28" s="4"/>
      <x:c r="E28" s="4"/>
      <x:c r="F28" s="4"/>
      <x:c r="G28" s="4"/>
      <x:c r="H28" s="4"/>
    </x:row>
    <x:row r="29" ht="23" customHeight="1">
      <x:c r="A29" s="4"/>
      <x:c r="B29" s="4"/>
      <x:c r="C29" s="4"/>
      <x:c r="D29" s="4"/>
      <x:c r="E29" s="4"/>
      <x:c r="F29" s="4"/>
      <x:c r="G29" s="4"/>
      <x:c r="H29" s="4"/>
    </x:row>
    <x:row r="30" ht="23" customHeight="1">
      <x:c r="A30" s="4"/>
      <x:c r="B30" s="4"/>
      <x:c r="C30" s="4"/>
      <x:c r="D30" s="4"/>
      <x:c r="E30" s="4"/>
      <x:c r="F30" s="4"/>
      <x:c r="G30" s="4"/>
      <x:c r="H30" s="4"/>
    </x:row>
    <x:row r="31" ht="23" customHeight="1">
      <x:c r="A31" s="4"/>
      <x:c r="B31" s="4"/>
      <x:c r="C31" s="4"/>
      <x:c r="D31" s="4"/>
      <x:c r="E31" s="4"/>
      <x:c r="F31" s="4"/>
      <x:c r="G31" s="4"/>
      <x:c r="H31" s="4"/>
    </x:row>
    <x:row r="32" ht="23" customHeight="1">
      <x:c r="A32" s="4"/>
      <x:c r="B32" s="4"/>
      <x:c r="C32" s="4"/>
      <x:c r="D32" s="4"/>
      <x:c r="E32" s="4"/>
      <x:c r="F32" s="4"/>
      <x:c r="G32" s="4"/>
      <x:c r="H32" s="4"/>
    </x:row>
    <x:row r="33" ht="23" customHeight="1">
      <x:c r="A33" s="4"/>
      <x:c r="B33" s="4"/>
      <x:c r="C33" s="4"/>
      <x:c r="D33" s="4"/>
      <x:c r="E33" s="4"/>
      <x:c r="F33" s="4"/>
      <x:c r="G33" s="4"/>
      <x:c r="H33" s="4"/>
    </x:row>
    <x:row r="34" ht="23" customHeight="1">
      <x:c r="A34" s="4"/>
      <x:c r="B34" s="4"/>
      <x:c r="C34" s="4"/>
      <x:c r="D34" s="4"/>
      <x:c r="E34" s="4"/>
      <x:c r="F34" s="4"/>
      <x:c r="G34" s="4"/>
      <x:c r="H34" s="4"/>
    </x:row>
    <x:row r="35" ht="23" customHeight="1">
      <x:c r="A35" s="4"/>
      <x:c r="B35" s="4"/>
      <x:c r="C35" s="4"/>
      <x:c r="D35" s="4"/>
      <x:c r="E35" s="4"/>
      <x:c r="F35" s="4"/>
      <x:c r="G35" s="4"/>
      <x:c r="H35" s="4"/>
    </x:row>
    <x:row r="36" ht="23" customHeight="1">
      <x:c r="A36" s="4"/>
      <x:c r="B36" s="4"/>
      <x:c r="C36" s="4"/>
      <x:c r="D36" s="4"/>
      <x:c r="E36" s="4"/>
      <x:c r="F36" s="4"/>
      <x:c r="G36" s="4"/>
      <x:c r="H36" s="4"/>
    </x:row>
    <x:row r="37" ht="23" customHeight="1">
      <x:c r="A37" s="4"/>
      <x:c r="B37" s="4"/>
      <x:c r="C37" s="4"/>
      <x:c r="D37" s="4"/>
      <x:c r="E37" s="4"/>
      <x:c r="F37" s="4"/>
      <x:c r="G37" s="4"/>
      <x:c r="H37" s="4"/>
    </x:row>
    <x:row r="38" ht="23" customHeight="1">
      <x:c r="A38" s="4"/>
      <x:c r="B38" s="4"/>
      <x:c r="C38" s="4"/>
      <x:c r="D38" s="4"/>
      <x:c r="E38" s="4"/>
      <x:c r="F38" s="4"/>
      <x:c r="G38" s="4"/>
      <x:c r="H38" s="4"/>
    </x:row>
    <x:row r="39" ht="23" customHeight="1">
      <x:c r="A39" s="4"/>
      <x:c r="B39" s="4"/>
      <x:c r="C39" s="4"/>
      <x:c r="D39" s="4"/>
      <x:c r="E39" s="4"/>
      <x:c r="F39" s="4"/>
      <x:c r="G39" s="4"/>
      <x:c r="H39" s="4"/>
    </x:row>
    <x:row r="40" ht="23" customHeight="1">
      <x:c r="A40" s="4"/>
      <x:c r="B40" s="4"/>
      <x:c r="C40" s="4"/>
      <x:c r="D40" s="4"/>
      <x:c r="E40" s="4"/>
      <x:c r="F40" s="4"/>
      <x:c r="G40" s="4"/>
      <x:c r="H40" s="4"/>
    </x:row>
    <x:row r="41" ht="23" customHeight="1">
      <x:c r="A41" s="4"/>
      <x:c r="B41" s="4"/>
      <x:c r="C41" s="4"/>
      <x:c r="D41" s="4"/>
      <x:c r="E41" s="4"/>
      <x:c r="F41" s="4"/>
      <x:c r="G41" s="4"/>
      <x:c r="H41" s="4"/>
    </x:row>
    <x:row r="42" ht="23" customHeight="1">
      <x:c r="A42" s="4"/>
      <x:c r="B42" s="4"/>
      <x:c r="C42" s="4"/>
      <x:c r="D42" s="4"/>
      <x:c r="E42" s="4"/>
      <x:c r="F42" s="4"/>
      <x:c r="G42" s="4"/>
      <x:c r="H42" s="4"/>
    </x:row>
    <x:row r="43" ht="23" customHeight="1">
      <x:c r="A43" s="4"/>
      <x:c r="B43" s="4"/>
      <x:c r="C43" s="4"/>
      <x:c r="D43" s="4"/>
      <x:c r="E43" s="4"/>
      <x:c r="F43" s="4"/>
      <x:c r="G43" s="4"/>
      <x:c r="H43" s="4"/>
    </x:row>
    <x:row r="44" ht="23" customHeight="1">
      <x:c r="A44" s="4"/>
      <x:c r="B44" s="4"/>
      <x:c r="C44" s="4"/>
      <x:c r="D44" s="4"/>
      <x:c r="E44" s="4"/>
      <x:c r="F44" s="4"/>
      <x:c r="G44" s="4"/>
      <x:c r="H44" s="4"/>
    </x:row>
    <x:row r="45" ht="23" customHeight="1">
      <x:c r="A45" s="4"/>
      <x:c r="B45" s="4"/>
      <x:c r="C45" s="4"/>
      <x:c r="D45" s="4"/>
      <x:c r="E45" s="4"/>
      <x:c r="F45" s="4"/>
      <x:c r="G45" s="4"/>
      <x:c r="H45" s="4"/>
    </x:row>
    <x:row r="46" ht="23" customHeight="1">
      <x:c r="A46" s="4"/>
      <x:c r="B46" s="4"/>
      <x:c r="C46" s="4"/>
      <x:c r="D46" s="4"/>
      <x:c r="E46" s="4"/>
      <x:c r="F46" s="4"/>
      <x:c r="G46" s="4"/>
      <x:c r="H46" s="4"/>
    </x:row>
    <x:row r="47" ht="23" customHeight="1">
      <x:c r="A47" s="4"/>
      <x:c r="B47" s="4"/>
      <x:c r="C47" s="4"/>
      <x:c r="D47" s="4"/>
      <x:c r="E47" s="4"/>
      <x:c r="F47" s="4"/>
      <x:c r="G47" s="4"/>
      <x:c r="H47" s="4"/>
    </x:row>
    <x:row r="48" ht="23" customHeight="1">
      <x:c r="A48" s="4"/>
      <x:c r="B48" s="4"/>
      <x:c r="C48" s="4"/>
      <x:c r="D48" s="4"/>
      <x:c r="E48" s="4"/>
      <x:c r="F48" s="4"/>
      <x:c r="G48" s="4"/>
      <x:c r="H48" s="4"/>
    </x:row>
    <x:row r="49" ht="23" customHeight="1">
      <x:c r="A49" s="4"/>
      <x:c r="B49" s="4"/>
      <x:c r="C49" s="4"/>
      <x:c r="D49" s="4"/>
      <x:c r="E49" s="4"/>
      <x:c r="F49" s="4"/>
      <x:c r="G49" s="4"/>
      <x:c r="H49" s="4"/>
    </x:row>
    <x:row r="50" ht="23" customHeight="1">
      <x:c r="A50" s="4"/>
      <x:c r="B50" s="4"/>
      <x:c r="C50" s="4"/>
      <x:c r="D50" s="4"/>
      <x:c r="E50" s="4"/>
      <x:c r="F50" s="4"/>
      <x:c r="G50" s="4"/>
      <x:c r="H50" s="4"/>
    </x:row>
  </x:sheetData>
  <x:mergeCells>
    <x:mergeCell ref="A1:H2"/>
    <x:mergeCell ref="A6:H6"/>
    <x:mergeCell ref="A13:H13"/>
    <x:mergeCell ref="A20:H20"/>
    <x:mergeCell ref="A22:H22"/>
  </x:mergeCells>
  <x:dataValidations count="1">
    <x:dataValidation type="list" sqref="B4">
      <x:formula1>"1,2,3,6,12,13,18,24,36,60,72"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17" hidden="0" customWidth="1"/>
  </x:cols>
  <x:sheetData>
    <x:row r="1" ht="23" customHeight="1">
      <x:c r="A1" s="8" t="str">
        <x:v>OWNERSHIP  /  ONE TO SIX YEARS</x:v>
      </x:c>
      <x:c r="B1" s="8"/>
      <x:c r="C1" s="8"/>
      <x:c r="D1" s="8"/>
      <x:c r="E1" s="8"/>
      <x:c r="F1" s="8"/>
      <x:c r="G1" s="8"/>
      <x:c r="H1" s="4"/>
    </x:row>
    <x:row r="2" ht="23" customHeight="1">
      <x:c r="A2" s="8"/>
      <x:c r="B2" s="8"/>
      <x:c r="C2" s="8"/>
      <x:c r="D2" s="8"/>
      <x:c r="E2" s="8"/>
      <x:c r="F2" s="8"/>
      <x:c r="G2" s="8"/>
      <x:c r="H2" s="4"/>
    </x:row>
    <x:row r="3" ht="23" customHeight="1">
      <x:c r="A3" s="4"/>
      <x:c r="B3" s="4"/>
      <x:c r="C3" s="4"/>
      <x:c r="D3" s="4"/>
      <x:c r="E3" s="4"/>
      <x:c r="F3" s="4"/>
      <x:c r="G3" s="4"/>
      <x:c r="H3" s="4"/>
    </x:row>
    <x:row r="4" ht="23" customHeight="1">
      <x:c r="A4" s="4"/>
      <x:c r="B4" s="4"/>
      <x:c r="C4" s="4"/>
      <x:c r="D4" s="4"/>
      <x:c r="E4" s="4"/>
      <x:c r="F4" s="4"/>
      <x:c r="G4" s="4"/>
      <x:c r="H4" s="4"/>
    </x:row>
    <x:row r="5" ht="66" customHeight="1">
      <x:c r="A5" s="20" t="str">
        <x:v>Years</x:v>
      </x:c>
      <x:c r="B5" s="20" t="str">
        <x:v>Silver annual rental (₹)</x:v>
      </x:c>
      <x:c r="C5" s="20" t="str">
        <x:v>Silver lifetime + annual TSS (₹)</x:v>
      </x:c>
      <x:c r="D5" s="20" t="str">
        <x:v>Silver lifetime + 2-year TSS (₹)</x:v>
      </x:c>
      <x:c r="E5" s="20" t="str">
        <x:v>Gold annual rental (₹)</x:v>
      </x:c>
      <x:c r="F5" s="20" t="str">
        <x:v>Gold lifetime + annual TSS (₹)</x:v>
      </x:c>
      <x:c r="G5" s="20" t="str">
        <x:v>Gold lifetime + 2-year TSS (₹)</x:v>
      </x:c>
      <x:c r="H5" s="4"/>
    </x:row>
    <x:row r="6" ht="31" customHeight="1">
      <x:c r="A6" s="4" t="n">
        <x:v>1</x:v>
      </x:c>
      <x:c r="B6" s="63" t="n">
        <x:f>A6*'Rates'!$B$8</x:f>
        <x:v>8100</x:v>
      </x:c>
      <x:c r="C6" s="63" t="n">
        <x:f>'Rates'!$B$9+MAX(0,A6-1)*'Rates'!$B$10</x:f>
        <x:v>22500</x:v>
      </x:c>
      <x:c r="D6" s="63" t="n">
        <x:f>'Rates'!$B$9+ROUNDUP(MAX(0,A6-1)/'Rates'!$B$16,0)*'Rates'!$B$11</x:f>
        <x:v>22500</x:v>
      </x:c>
      <x:c r="E6" s="63" t="n">
        <x:f>A6*'Rates'!$C$8</x:f>
        <x:v>24300</x:v>
      </x:c>
      <x:c r="F6" s="63" t="n">
        <x:f>'Rates'!$C$9+MAX(0,A6-1)*'Rates'!$C$10</x:f>
        <x:v>67500</x:v>
      </x:c>
      <x:c r="G6" s="63" t="n">
        <x:f>'Rates'!$C$9+ROUNDUP(MAX(0,A6-1)/'Rates'!$B$16,0)*'Rates'!$C$11</x:f>
        <x:v>67500</x:v>
      </x:c>
      <x:c r="H6" s="4"/>
    </x:row>
    <x:row r="7" ht="31" customHeight="1">
      <x:c r="A7" s="4" t="n">
        <x:v>2</x:v>
      </x:c>
      <x:c r="B7" s="63" t="n">
        <x:f>A7*'Rates'!$B$8</x:f>
        <x:v>16200</x:v>
      </x:c>
      <x:c r="C7" s="63" t="n">
        <x:f>'Rates'!$B$9+MAX(0,A7-1)*'Rates'!$B$10</x:f>
        <x:v>27000</x:v>
      </x:c>
      <x:c r="D7" s="63" t="n">
        <x:f>'Rates'!$B$9+ROUNDUP(MAX(0,A7-1)/'Rates'!$B$16,0)*'Rates'!$B$11</x:f>
        <x:v>30600</x:v>
      </x:c>
      <x:c r="E7" s="63" t="n">
        <x:f>A7*'Rates'!$C$8</x:f>
        <x:v>48600</x:v>
      </x:c>
      <x:c r="F7" s="63" t="n">
        <x:f>'Rates'!$C$9+MAX(0,A7-1)*'Rates'!$C$10</x:f>
        <x:v>81000</x:v>
      </x:c>
      <x:c r="G7" s="63" t="n">
        <x:f>'Rates'!$C$9+ROUNDUP(MAX(0,A7-1)/'Rates'!$B$16,0)*'Rates'!$C$11</x:f>
        <x:v>91800</x:v>
      </x:c>
      <x:c r="H7" s="4"/>
    </x:row>
    <x:row r="8" ht="31" customHeight="1">
      <x:c r="A8" s="4" t="n">
        <x:v>3</x:v>
      </x:c>
      <x:c r="B8" s="63" t="n">
        <x:f>A8*'Rates'!$B$8</x:f>
        <x:v>24300</x:v>
      </x:c>
      <x:c r="C8" s="63" t="n">
        <x:f>'Rates'!$B$9+MAX(0,A8-1)*'Rates'!$B$10</x:f>
        <x:v>31500</x:v>
      </x:c>
      <x:c r="D8" s="63" t="n">
        <x:f>'Rates'!$B$9+ROUNDUP(MAX(0,A8-1)/'Rates'!$B$16,0)*'Rates'!$B$11</x:f>
        <x:v>30600</x:v>
      </x:c>
      <x:c r="E8" s="63" t="n">
        <x:f>A8*'Rates'!$C$8</x:f>
        <x:v>72900</x:v>
      </x:c>
      <x:c r="F8" s="63" t="n">
        <x:f>'Rates'!$C$9+MAX(0,A8-1)*'Rates'!$C$10</x:f>
        <x:v>94500</x:v>
      </x:c>
      <x:c r="G8" s="63" t="n">
        <x:f>'Rates'!$C$9+ROUNDUP(MAX(0,A8-1)/'Rates'!$B$16,0)*'Rates'!$C$11</x:f>
        <x:v>91800</x:v>
      </x:c>
      <x:c r="H8" s="4"/>
    </x:row>
    <x:row r="9" ht="31" customHeight="1">
      <x:c r="A9" s="4" t="n">
        <x:v>4</x:v>
      </x:c>
      <x:c r="B9" s="63" t="n">
        <x:f>A9*'Rates'!$B$8</x:f>
        <x:v>32400</x:v>
      </x:c>
      <x:c r="C9" s="63" t="n">
        <x:f>'Rates'!$B$9+MAX(0,A9-1)*'Rates'!$B$10</x:f>
        <x:v>36000</x:v>
      </x:c>
      <x:c r="D9" s="63" t="n">
        <x:f>'Rates'!$B$9+ROUNDUP(MAX(0,A9-1)/'Rates'!$B$16,0)*'Rates'!$B$11</x:f>
        <x:v>38700</x:v>
      </x:c>
      <x:c r="E9" s="63" t="n">
        <x:f>A9*'Rates'!$C$8</x:f>
        <x:v>97200</x:v>
      </x:c>
      <x:c r="F9" s="63" t="n">
        <x:f>'Rates'!$C$9+MAX(0,A9-1)*'Rates'!$C$10</x:f>
        <x:v>108000</x:v>
      </x:c>
      <x:c r="G9" s="63" t="n">
        <x:f>'Rates'!$C$9+ROUNDUP(MAX(0,A9-1)/'Rates'!$B$16,0)*'Rates'!$C$11</x:f>
        <x:v>116100</x:v>
      </x:c>
      <x:c r="H9" s="4"/>
    </x:row>
    <x:row r="10" ht="31" customHeight="1">
      <x:c r="A10" s="4" t="n">
        <x:v>5</x:v>
      </x:c>
      <x:c r="B10" s="63" t="n">
        <x:f>A10*'Rates'!$B$8</x:f>
        <x:v>40500</x:v>
      </x:c>
      <x:c r="C10" s="63" t="n">
        <x:f>'Rates'!$B$9+MAX(0,A10-1)*'Rates'!$B$10</x:f>
        <x:v>40500</x:v>
      </x:c>
      <x:c r="D10" s="63" t="n">
        <x:f>'Rates'!$B$9+ROUNDUP(MAX(0,A10-1)/'Rates'!$B$16,0)*'Rates'!$B$11</x:f>
        <x:v>38700</x:v>
      </x:c>
      <x:c r="E10" s="63" t="n">
        <x:f>A10*'Rates'!$C$8</x:f>
        <x:v>121500</x:v>
      </x:c>
      <x:c r="F10" s="63" t="n">
        <x:f>'Rates'!$C$9+MAX(0,A10-1)*'Rates'!$C$10</x:f>
        <x:v>121500</x:v>
      </x:c>
      <x:c r="G10" s="63" t="n">
        <x:f>'Rates'!$C$9+ROUNDUP(MAX(0,A10-1)/'Rates'!$B$16,0)*'Rates'!$C$11</x:f>
        <x:v>116100</x:v>
      </x:c>
      <x:c r="H10" s="4"/>
    </x:row>
    <x:row r="11" ht="31" customHeight="1">
      <x:c r="A11" s="4" t="n">
        <x:v>6</x:v>
      </x:c>
      <x:c r="B11" s="63" t="n">
        <x:f>A11*'Rates'!$B$8</x:f>
        <x:v>48600</x:v>
      </x:c>
      <x:c r="C11" s="63" t="n">
        <x:f>'Rates'!$B$9+MAX(0,A11-1)*'Rates'!$B$10</x:f>
        <x:v>45000</x:v>
      </x:c>
      <x:c r="D11" s="63" t="n">
        <x:f>'Rates'!$B$9+ROUNDUP(MAX(0,A11-1)/'Rates'!$B$16,0)*'Rates'!$B$11</x:f>
        <x:v>46800</x:v>
      </x:c>
      <x:c r="E11" s="63" t="n">
        <x:f>A11*'Rates'!$C$8</x:f>
        <x:v>145800</x:v>
      </x:c>
      <x:c r="F11" s="63" t="n">
        <x:f>'Rates'!$C$9+MAX(0,A11-1)*'Rates'!$C$10</x:f>
        <x:v>135000</x:v>
      </x:c>
      <x:c r="G11" s="63" t="n">
        <x:f>'Rates'!$C$9+ROUNDUP(MAX(0,A11-1)/'Rates'!$B$16,0)*'Rates'!$C$11</x:f>
        <x:v>140400</x:v>
      </x:c>
      <x:c r="H11" s="4"/>
    </x:row>
    <x:row r="12" ht="23" customHeight="1">
      <x:c r="A12" s="4"/>
      <x:c r="B12" s="4"/>
      <x:c r="C12" s="4"/>
      <x:c r="D12" s="4"/>
      <x:c r="E12" s="4"/>
      <x:c r="F12" s="4"/>
      <x:c r="G12" s="4"/>
      <x:c r="H12" s="4"/>
    </x:row>
    <x:row r="13" ht="46" customHeight="1">
      <x:c r="A13" s="14" t="str">
        <x:v>Above: cumulative CORE SOFTWARE cost before GST. New lifetime licences include year-one TSS. No price inflation, financing, extras, tax credits or bonus validity assumed.</x:v>
      </x:c>
      <x:c r="B13" s="14"/>
      <x:c r="C13" s="14"/>
      <x:c r="D13" s="14"/>
      <x:c r="E13" s="14"/>
      <x:c r="F13" s="14"/>
      <x:c r="G13" s="14"/>
      <x:c r="H13" s="4"/>
    </x:row>
    <x:row r="14" ht="23" customHeight="1">
      <x:c r="A14" s="4"/>
      <x:c r="B14" s="4"/>
      <x:c r="C14" s="4"/>
      <x:c r="D14" s="4"/>
      <x:c r="E14" s="4"/>
      <x:c r="F14" s="4"/>
      <x:c r="G14" s="4"/>
      <x:c r="H14" s="4"/>
    </x:row>
    <x:row r="15" ht="23" customHeight="1">
      <x:c r="A15" s="4"/>
      <x:c r="B15" s="4"/>
      <x:c r="C15" s="4"/>
      <x:c r="D15" s="4"/>
      <x:c r="E15" s="4"/>
      <x:c r="F15" s="4"/>
      <x:c r="G15" s="4"/>
      <x:c r="H15" s="4"/>
    </x:row>
    <x:row r="16" ht="54" customHeight="1">
      <x:c r="A16" s="20" t="str">
        <x:v>Years</x:v>
      </x:c>
      <x:c r="B16" s="20" t="str">
        <x:v>Silver rental + GST</x:v>
      </x:c>
      <x:c r="C16" s="20" t="str">
        <x:v>Silver annual TSS + GST</x:v>
      </x:c>
      <x:c r="D16" s="20" t="str">
        <x:v>Silver 2-year TSS + GST</x:v>
      </x:c>
      <x:c r="E16" s="20" t="str">
        <x:v>Gold rental + GST</x:v>
      </x:c>
      <x:c r="F16" s="20" t="str">
        <x:v>Gold annual TSS + GST</x:v>
      </x:c>
      <x:c r="G16" s="20" t="str">
        <x:v>Gold 2-year TSS + GST</x:v>
      </x:c>
      <x:c r="H16" s="4"/>
    </x:row>
    <x:row r="17" ht="31" customHeight="1">
      <x:c r="A17" s="4" t="n">
        <x:f>A6</x:f>
        <x:v>1</x:v>
      </x:c>
      <x:c r="B17" s="63" t="n">
        <x:f>ROUND(B6*(1+'Rates'!$B$14),2)</x:f>
        <x:v>9558</x:v>
      </x:c>
      <x:c r="C17" s="63" t="n">
        <x:f>ROUND(C6*(1+'Rates'!$B$14),2)</x:f>
        <x:v>26550</x:v>
      </x:c>
      <x:c r="D17" s="63" t="n">
        <x:f>ROUND(D6*(1+'Rates'!$B$14),2)</x:f>
        <x:v>26550</x:v>
      </x:c>
      <x:c r="E17" s="63" t="n">
        <x:f>ROUND(E6*(1+'Rates'!$B$14),2)</x:f>
        <x:v>28674</x:v>
      </x:c>
      <x:c r="F17" s="63" t="n">
        <x:f>ROUND(F6*(1+'Rates'!$B$14),2)</x:f>
        <x:v>79650</x:v>
      </x:c>
      <x:c r="G17" s="63" t="n">
        <x:f>ROUND(G6*(1+'Rates'!$B$14),2)</x:f>
        <x:v>79650</x:v>
      </x:c>
      <x:c r="H17" s="4"/>
    </x:row>
    <x:row r="18" ht="31" customHeight="1">
      <x:c r="A18" s="4" t="n">
        <x:f>A7</x:f>
        <x:v>2</x:v>
      </x:c>
      <x:c r="B18" s="63" t="n">
        <x:f>ROUND(B7*(1+'Rates'!$B$14),2)</x:f>
        <x:v>19116</x:v>
      </x:c>
      <x:c r="C18" s="63" t="n">
        <x:f>ROUND(C7*(1+'Rates'!$B$14),2)</x:f>
        <x:v>31860</x:v>
      </x:c>
      <x:c r="D18" s="63" t="n">
        <x:f>ROUND(D7*(1+'Rates'!$B$14),2)</x:f>
        <x:v>36108</x:v>
      </x:c>
      <x:c r="E18" s="63" t="n">
        <x:f>ROUND(E7*(1+'Rates'!$B$14),2)</x:f>
        <x:v>57348</x:v>
      </x:c>
      <x:c r="F18" s="63" t="n">
        <x:f>ROUND(F7*(1+'Rates'!$B$14),2)</x:f>
        <x:v>95580</x:v>
      </x:c>
      <x:c r="G18" s="63" t="n">
        <x:f>ROUND(G7*(1+'Rates'!$B$14),2)</x:f>
        <x:v>108324</x:v>
      </x:c>
      <x:c r="H18" s="4"/>
    </x:row>
    <x:row r="19" ht="31" customHeight="1">
      <x:c r="A19" s="4" t="n">
        <x:f>A8</x:f>
        <x:v>3</x:v>
      </x:c>
      <x:c r="B19" s="63" t="n">
        <x:f>ROUND(B8*(1+'Rates'!$B$14),2)</x:f>
        <x:v>28674</x:v>
      </x:c>
      <x:c r="C19" s="63" t="n">
        <x:f>ROUND(C8*(1+'Rates'!$B$14),2)</x:f>
        <x:v>37170</x:v>
      </x:c>
      <x:c r="D19" s="63" t="n">
        <x:f>ROUND(D8*(1+'Rates'!$B$14),2)</x:f>
        <x:v>36108</x:v>
      </x:c>
      <x:c r="E19" s="63" t="n">
        <x:f>ROUND(E8*(1+'Rates'!$B$14),2)</x:f>
        <x:v>86022</x:v>
      </x:c>
      <x:c r="F19" s="63" t="n">
        <x:f>ROUND(F8*(1+'Rates'!$B$14),2)</x:f>
        <x:v>111510</x:v>
      </x:c>
      <x:c r="G19" s="63" t="n">
        <x:f>ROUND(G8*(1+'Rates'!$B$14),2)</x:f>
        <x:v>108324</x:v>
      </x:c>
      <x:c r="H19" s="4"/>
    </x:row>
    <x:row r="20" ht="31" customHeight="1">
      <x:c r="A20" s="4" t="n">
        <x:f>A9</x:f>
        <x:v>4</x:v>
      </x:c>
      <x:c r="B20" s="63" t="n">
        <x:f>ROUND(B9*(1+'Rates'!$B$14),2)</x:f>
        <x:v>38232</x:v>
      </x:c>
      <x:c r="C20" s="63" t="n">
        <x:f>ROUND(C9*(1+'Rates'!$B$14),2)</x:f>
        <x:v>42480</x:v>
      </x:c>
      <x:c r="D20" s="63" t="n">
        <x:f>ROUND(D9*(1+'Rates'!$B$14),2)</x:f>
        <x:v>45666</x:v>
      </x:c>
      <x:c r="E20" s="63" t="n">
        <x:f>ROUND(E9*(1+'Rates'!$B$14),2)</x:f>
        <x:v>114696</x:v>
      </x:c>
      <x:c r="F20" s="63" t="n">
        <x:f>ROUND(F9*(1+'Rates'!$B$14),2)</x:f>
        <x:v>127440</x:v>
      </x:c>
      <x:c r="G20" s="63" t="n">
        <x:f>ROUND(G9*(1+'Rates'!$B$14),2)</x:f>
        <x:v>136998</x:v>
      </x:c>
      <x:c r="H20" s="4"/>
    </x:row>
    <x:row r="21" ht="31" customHeight="1">
      <x:c r="A21" s="4" t="n">
        <x:f>A10</x:f>
        <x:v>5</x:v>
      </x:c>
      <x:c r="B21" s="63" t="n">
        <x:f>ROUND(B10*(1+'Rates'!$B$14),2)</x:f>
        <x:v>47790</x:v>
      </x:c>
      <x:c r="C21" s="63" t="n">
        <x:f>ROUND(C10*(1+'Rates'!$B$14),2)</x:f>
        <x:v>47790</x:v>
      </x:c>
      <x:c r="D21" s="63" t="n">
        <x:f>ROUND(D10*(1+'Rates'!$B$14),2)</x:f>
        <x:v>45666</x:v>
      </x:c>
      <x:c r="E21" s="63" t="n">
        <x:f>ROUND(E10*(1+'Rates'!$B$14),2)</x:f>
        <x:v>143370</x:v>
      </x:c>
      <x:c r="F21" s="63" t="n">
        <x:f>ROUND(F10*(1+'Rates'!$B$14),2)</x:f>
        <x:v>143370</x:v>
      </x:c>
      <x:c r="G21" s="63" t="n">
        <x:f>ROUND(G10*(1+'Rates'!$B$14),2)</x:f>
        <x:v>136998</x:v>
      </x:c>
      <x:c r="H21" s="4"/>
    </x:row>
    <x:row r="22" ht="31" customHeight="1">
      <x:c r="A22" s="4" t="n">
        <x:f>A11</x:f>
        <x:v>6</x:v>
      </x:c>
      <x:c r="B22" s="63" t="n">
        <x:f>ROUND(B11*(1+'Rates'!$B$14),2)</x:f>
        <x:v>57348</x:v>
      </x:c>
      <x:c r="C22" s="63" t="n">
        <x:f>ROUND(C11*(1+'Rates'!$B$14),2)</x:f>
        <x:v>53100</x:v>
      </x:c>
      <x:c r="D22" s="63" t="n">
        <x:f>ROUND(D11*(1+'Rates'!$B$14),2)</x:f>
        <x:v>55224</x:v>
      </x:c>
      <x:c r="E22" s="63" t="n">
        <x:f>ROUND(E11*(1+'Rates'!$B$14),2)</x:f>
        <x:v>172044</x:v>
      </x:c>
      <x:c r="F22" s="63" t="n">
        <x:f>ROUND(F11*(1+'Rates'!$B$14),2)</x:f>
        <x:v>159300</x:v>
      </x:c>
      <x:c r="G22" s="63" t="n">
        <x:f>ROUND(G11*(1+'Rates'!$B$14),2)</x:f>
        <x:v>165672</x:v>
      </x:c>
      <x:c r="H22" s="4"/>
    </x:row>
    <x:row r="23" ht="23" customHeight="1">
      <x:c r="A23" s="4"/>
      <x:c r="B23" s="4"/>
      <x:c r="C23" s="4"/>
      <x:c r="D23" s="4"/>
      <x:c r="E23" s="4"/>
      <x:c r="F23" s="4"/>
      <x:c r="G23" s="4"/>
      <x:c r="H23" s="4"/>
    </x:row>
    <x:row r="24" ht="45" customHeight="1">
      <x:c r="A24" s="14" t="str">
        <x:v>Two-year TSS is charged fully when purchased. At even-year horizons, some validity extends beyond the horizon. The cash cost is not smoothed into yearly accruals.</x:v>
      </x:c>
      <x:c r="B24" s="14"/>
      <x:c r="C24" s="14"/>
      <x:c r="D24" s="14"/>
      <x:c r="E24" s="14"/>
      <x:c r="F24" s="14"/>
      <x:c r="G24" s="14"/>
      <x:c r="H24" s="4"/>
    </x:row>
    <x:row r="25" ht="23" customHeight="1">
      <x:c r="A25" s="4"/>
      <x:c r="B25" s="4"/>
      <x:c r="C25" s="4"/>
      <x:c r="D25" s="4"/>
      <x:c r="E25" s="4"/>
      <x:c r="F25" s="4"/>
      <x:c r="G25" s="4"/>
      <x:c r="H25" s="4"/>
    </x:row>
    <x:row r="26" ht="23" customHeight="1">
      <x:c r="A26" s="4"/>
      <x:c r="B26" s="4"/>
      <x:c r="C26" s="4"/>
      <x:c r="D26" s="4"/>
      <x:c r="E26" s="4"/>
      <x:c r="F26" s="4"/>
      <x:c r="G26" s="4"/>
      <x:c r="H26" s="4"/>
    </x:row>
    <x:row r="27" ht="23" customHeight="1">
      <x:c r="A27" s="4"/>
      <x:c r="B27" s="4"/>
      <x:c r="C27" s="4"/>
      <x:c r="D27" s="4"/>
      <x:c r="E27" s="4"/>
      <x:c r="F27" s="4"/>
      <x:c r="G27" s="4"/>
      <x:c r="H27" s="4"/>
    </x:row>
    <x:row r="28" ht="23" customHeight="1">
      <x:c r="A28" s="4"/>
      <x:c r="B28" s="4"/>
      <x:c r="C28" s="4"/>
      <x:c r="D28" s="4"/>
      <x:c r="E28" s="4"/>
      <x:c r="F28" s="4"/>
      <x:c r="G28" s="4"/>
      <x:c r="H28" s="4"/>
    </x:row>
    <x:row r="29" ht="23" customHeight="1">
      <x:c r="A29" s="4"/>
      <x:c r="B29" s="4"/>
      <x:c r="C29" s="4"/>
      <x:c r="D29" s="4"/>
      <x:c r="E29" s="4"/>
      <x:c r="F29" s="4"/>
      <x:c r="G29" s="4"/>
      <x:c r="H29" s="4"/>
    </x:row>
    <x:row r="30" ht="23" customHeight="1">
      <x:c r="A30" s="4"/>
      <x:c r="B30" s="4"/>
      <x:c r="C30" s="4"/>
      <x:c r="D30" s="4"/>
      <x:c r="E30" s="4"/>
      <x:c r="F30" s="4"/>
      <x:c r="G30" s="4"/>
      <x:c r="H30" s="4"/>
    </x:row>
    <x:row r="31" ht="23" customHeight="1">
      <x:c r="A31" s="4"/>
      <x:c r="B31" s="4"/>
      <x:c r="C31" s="4"/>
      <x:c r="D31" s="4"/>
      <x:c r="E31" s="4"/>
      <x:c r="F31" s="4"/>
      <x:c r="G31" s="4"/>
      <x:c r="H31" s="4"/>
    </x:row>
    <x:row r="32" ht="23" customHeight="1">
      <x:c r="A32" s="4"/>
      <x:c r="B32" s="4"/>
      <x:c r="C32" s="4"/>
      <x:c r="D32" s="4"/>
      <x:c r="E32" s="4"/>
      <x:c r="F32" s="4"/>
      <x:c r="G32" s="4"/>
      <x:c r="H32" s="4"/>
    </x:row>
    <x:row r="33" ht="23" customHeight="1">
      <x:c r="A33" s="4"/>
      <x:c r="B33" s="4"/>
      <x:c r="C33" s="4"/>
      <x:c r="D33" s="4"/>
      <x:c r="E33" s="4"/>
      <x:c r="F33" s="4"/>
      <x:c r="G33" s="4"/>
      <x:c r="H33" s="4"/>
    </x:row>
    <x:row r="34" ht="23" customHeight="1">
      <x:c r="A34" s="4"/>
      <x:c r="B34" s="4"/>
      <x:c r="C34" s="4"/>
      <x:c r="D34" s="4"/>
      <x:c r="E34" s="4"/>
      <x:c r="F34" s="4"/>
      <x:c r="G34" s="4"/>
      <x:c r="H34" s="4"/>
    </x:row>
    <x:row r="35" ht="23" customHeight="1">
      <x:c r="A35" s="4"/>
      <x:c r="B35" s="4"/>
      <x:c r="C35" s="4"/>
      <x:c r="D35" s="4"/>
      <x:c r="E35" s="4"/>
      <x:c r="F35" s="4"/>
      <x:c r="G35" s="4"/>
      <x:c r="H35" s="4"/>
    </x:row>
    <x:row r="36" ht="23" customHeight="1">
      <x:c r="A36" s="4"/>
      <x:c r="B36" s="4"/>
      <x:c r="C36" s="4"/>
      <x:c r="D36" s="4"/>
      <x:c r="E36" s="4"/>
      <x:c r="F36" s="4"/>
      <x:c r="G36" s="4"/>
      <x:c r="H36" s="4"/>
    </x:row>
    <x:row r="37" ht="23" customHeight="1">
      <x:c r="A37" s="4"/>
      <x:c r="B37" s="4"/>
      <x:c r="C37" s="4"/>
      <x:c r="D37" s="4"/>
      <x:c r="E37" s="4"/>
      <x:c r="F37" s="4"/>
      <x:c r="G37" s="4"/>
      <x:c r="H37" s="4"/>
    </x:row>
    <x:row r="38" ht="23" customHeight="1">
      <x:c r="A38" s="4"/>
      <x:c r="B38" s="4"/>
      <x:c r="C38" s="4"/>
      <x:c r="D38" s="4"/>
      <x:c r="E38" s="4"/>
      <x:c r="F38" s="4"/>
      <x:c r="G38" s="4"/>
      <x:c r="H38" s="4"/>
    </x:row>
    <x:row r="39" ht="23" customHeight="1">
      <x:c r="A39" s="4"/>
      <x:c r="B39" s="4"/>
      <x:c r="C39" s="4"/>
      <x:c r="D39" s="4"/>
      <x:c r="E39" s="4"/>
      <x:c r="F39" s="4"/>
      <x:c r="G39" s="4"/>
      <x:c r="H39" s="4"/>
    </x:row>
    <x:row r="40" ht="23" customHeight="1">
      <x:c r="A40" s="4"/>
      <x:c r="B40" s="4"/>
      <x:c r="C40" s="4"/>
      <x:c r="D40" s="4"/>
      <x:c r="E40" s="4"/>
      <x:c r="F40" s="4"/>
      <x:c r="G40" s="4"/>
      <x:c r="H40" s="4"/>
    </x:row>
    <x:row r="41" ht="23" customHeight="1">
      <x:c r="A41" s="4"/>
      <x:c r="B41" s="4"/>
      <x:c r="C41" s="4"/>
      <x:c r="D41" s="4"/>
      <x:c r="E41" s="4"/>
      <x:c r="F41" s="4"/>
      <x:c r="G41" s="4"/>
      <x:c r="H41" s="4"/>
    </x:row>
    <x:row r="42" ht="23" customHeight="1">
      <x:c r="A42" s="4"/>
      <x:c r="B42" s="4"/>
      <x:c r="C42" s="4"/>
      <x:c r="D42" s="4"/>
      <x:c r="E42" s="4"/>
      <x:c r="F42" s="4"/>
      <x:c r="G42" s="4"/>
      <x:c r="H42" s="4"/>
    </x:row>
    <x:row r="43" ht="23" customHeight="1">
      <x:c r="A43" s="4"/>
      <x:c r="B43" s="4"/>
      <x:c r="C43" s="4"/>
      <x:c r="D43" s="4"/>
      <x:c r="E43" s="4"/>
      <x:c r="F43" s="4"/>
      <x:c r="G43" s="4"/>
      <x:c r="H43" s="4"/>
    </x:row>
    <x:row r="44" ht="23" customHeight="1">
      <x:c r="A44" s="4"/>
      <x:c r="B44" s="4"/>
      <x:c r="C44" s="4"/>
      <x:c r="D44" s="4"/>
      <x:c r="E44" s="4"/>
      <x:c r="F44" s="4"/>
      <x:c r="G44" s="4"/>
      <x:c r="H44" s="4"/>
    </x:row>
    <x:row r="45" ht="23" customHeight="1">
      <x:c r="A45" s="4"/>
      <x:c r="B45" s="4"/>
      <x:c r="C45" s="4"/>
      <x:c r="D45" s="4"/>
      <x:c r="E45" s="4"/>
      <x:c r="F45" s="4"/>
      <x:c r="G45" s="4"/>
      <x:c r="H45" s="4"/>
    </x:row>
    <x:row r="46" ht="23" customHeight="1">
      <x:c r="A46" s="4"/>
      <x:c r="B46" s="4"/>
      <x:c r="C46" s="4"/>
      <x:c r="D46" s="4"/>
      <x:c r="E46" s="4"/>
      <x:c r="F46" s="4"/>
      <x:c r="G46" s="4"/>
      <x:c r="H46" s="4"/>
    </x:row>
    <x:row r="47" ht="23" customHeight="1">
      <x:c r="A47" s="4"/>
      <x:c r="B47" s="4"/>
      <x:c r="C47" s="4"/>
      <x:c r="D47" s="4"/>
      <x:c r="E47" s="4"/>
      <x:c r="F47" s="4"/>
      <x:c r="G47" s="4"/>
      <x:c r="H47" s="4"/>
    </x:row>
    <x:row r="48" ht="23" customHeight="1">
      <x:c r="A48" s="4"/>
      <x:c r="B48" s="4"/>
      <x:c r="C48" s="4"/>
      <x:c r="D48" s="4"/>
      <x:c r="E48" s="4"/>
      <x:c r="F48" s="4"/>
      <x:c r="G48" s="4"/>
      <x:c r="H48" s="4"/>
    </x:row>
    <x:row r="49" ht="23" customHeight="1">
      <x:c r="A49" s="4"/>
      <x:c r="B49" s="4"/>
      <x:c r="C49" s="4"/>
      <x:c r="D49" s="4"/>
      <x:c r="E49" s="4"/>
      <x:c r="F49" s="4"/>
      <x:c r="G49" s="4"/>
      <x:c r="H49" s="4"/>
    </x:row>
    <x:row r="50" ht="23" customHeight="1">
      <x:c r="A50" s="4"/>
      <x:c r="B50" s="4"/>
      <x:c r="C50" s="4"/>
      <x:c r="D50" s="4"/>
      <x:c r="E50" s="4"/>
      <x:c r="F50" s="4"/>
      <x:c r="G50" s="4"/>
      <x:c r="H50" s="4"/>
    </x:row>
  </x:sheetData>
  <x:mergeCells>
    <x:mergeCell ref="A1:G2"/>
    <x:mergeCell ref="A13:G13"/>
    <x:mergeCell ref="A24:G24"/>
  </x:mergeCells>
  <x:pageMargins left="0.7" right="0.7" top="0.75" bottom="0.75" header="0.3" footer="0.3"/>
  <x:drawing xmlns:r="http://schemas.openxmlformats.org/officeDocument/2006/relationships" r:id="R97bcbc1418c94eb9"/>
</x:worksheet>
</file>

<file path=xl/worksheets/sheet5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31" hidden="0" customWidth="1"/>
    <x:col min="3" max="3" width="43" hidden="0" customWidth="1"/>
    <x:col min="4" max="4" width="8" hidden="0" customWidth="1"/>
    <x:col min="5" max="5" width="8" hidden="0" customWidth="1"/>
    <x:col min="6" max="6" width="8" hidden="0" customWidth="1"/>
    <x:col min="7" max="7" width="17" hidden="0" customWidth="1"/>
    <x:col min="8" max="8" width="17" hidden="0" customWidth="1"/>
  </x:cols>
  <x:sheetData>
    <x:row r="1" ht="23" customHeight="1">
      <x:c r="A1" s="8" t="str">
        <x:v>YOUR BUDGET  /  LICENCE + OPTIONAL COSTS</x:v>
      </x:c>
      <x:c r="B1" s="8"/>
      <x:c r="C1" s="8"/>
      <x:c r="D1" s="8"/>
      <x:c r="E1" s="8"/>
      <x:c r="F1" s="8"/>
      <x:c r="G1" s="4"/>
      <x:c r="H1" s="4"/>
    </x:row>
    <x:row r="2" ht="23" customHeight="1">
      <x:c r="A2" s="8"/>
      <x:c r="B2" s="8"/>
      <x:c r="C2" s="8"/>
      <x:c r="D2" s="8"/>
      <x:c r="E2" s="8"/>
      <x:c r="F2" s="8"/>
      <x:c r="G2" s="4"/>
      <x:c r="H2" s="4"/>
    </x:row>
    <x:row r="3" ht="23" customHeight="1">
      <x:c r="A3" s="4"/>
      <x:c r="B3" s="4"/>
      <x:c r="C3" s="4"/>
      <x:c r="D3" s="4"/>
      <x:c r="E3" s="4"/>
      <x:c r="F3" s="4"/>
      <x:c r="G3" s="4"/>
      <x:c r="H3" s="4"/>
    </x:row>
    <x:row r="4" ht="42" customHeight="1">
      <x:c r="A4" s="20" t="str">
        <x:v>Editable input</x:v>
      </x:c>
      <x:c r="B4" s="20" t="str">
        <x:v>Value</x:v>
      </x:c>
      <x:c r="C4" s="20" t="str">
        <x:v>Meaning</x:v>
      </x:c>
      <x:c r="D4" s="4"/>
      <x:c r="E4" s="4"/>
      <x:c r="F4" s="4"/>
      <x:c r="G4" s="4"/>
      <x:c r="H4" s="4"/>
    </x:row>
    <x:row r="5" ht="38" customHeight="1">
      <x:c r="A5" s="30" t="str">
        <x:v>Edition</x:v>
      </x:c>
      <x:c r="B5" s="48" t="str">
        <x:v>Silver</x:v>
      </x:c>
      <x:c r="C5" s="30" t="str">
        <x:v>Choose Silver or Gold</x:v>
      </x:c>
      <x:c r="D5" s="4"/>
      <x:c r="E5" s="4"/>
      <x:c r="F5" s="4"/>
      <x:c r="G5" s="4"/>
      <x:c r="H5" s="4"/>
    </x:row>
    <x:row r="6" ht="38" customHeight="1">
      <x:c r="A6" s="30" t="str">
        <x:v>Payment route</x:v>
      </x:c>
      <x:c r="B6" s="48" t="str">
        <x:v>Lifetime + annual TSS</x:v>
      </x:c>
      <x:c r="C6" s="30" t="str">
        <x:v>Whole-year comparison routes</x:v>
      </x:c>
      <x:c r="D6" s="4"/>
      <x:c r="E6" s="4"/>
      <x:c r="F6" s="4"/>
      <x:c r="G6" s="4"/>
      <x:c r="H6" s="4"/>
    </x:row>
    <x:row r="7" ht="38" customHeight="1">
      <x:c r="A7" s="30" t="str">
        <x:v>Horizon (years)</x:v>
      </x:c>
      <x:c r="B7" s="49" t="n">
        <x:v>3</x:v>
      </x:c>
      <x:c r="C7" s="30" t="str">
        <x:v>Enter 1–6 complete years</x:v>
      </x:c>
      <x:c r="D7" s="4"/>
      <x:c r="E7" s="4"/>
      <x:c r="F7" s="4"/>
      <x:c r="G7" s="4"/>
      <x:c r="H7" s="4"/>
    </x:row>
    <x:row r="8" ht="38" customHeight="1">
      <x:c r="A8" s="30" t="str">
        <x:v>One-off extras incl. tax (₹)</x:v>
      </x:c>
      <x:c r="B8" s="60" t="n">
        <x:v>0</x:v>
      </x:c>
      <x:c r="C8" s="30" t="str">
        <x:v>Your setup / migration / hardware quote</x:v>
      </x:c>
      <x:c r="D8" s="4"/>
      <x:c r="E8" s="4"/>
      <x:c r="F8" s="4"/>
      <x:c r="G8" s="4"/>
      <x:c r="H8" s="4"/>
    </x:row>
    <x:row r="9" ht="38" customHeight="1">
      <x:c r="A9" s="30" t="str">
        <x:v>Annual extras incl. tax (₹)</x:v>
      </x:c>
      <x:c r="B9" s="60" t="n">
        <x:v>0</x:v>
      </x:c>
      <x:c r="C9" s="30" t="str">
        <x:v>Your annual services quote</x:v>
      </x:c>
      <x:c r="D9" s="4"/>
      <x:c r="E9" s="4"/>
      <x:c r="F9" s="4"/>
      <x:c r="G9" s="4"/>
      <x:c r="H9" s="4"/>
    </x:row>
    <x:row r="10" ht="38" customHeight="1">
      <x:c r="A10" s="30" t="str">
        <x:v>Monthly extras incl. tax (₹)</x:v>
      </x:c>
      <x:c r="B10" s="60" t="n">
        <x:v>0</x:v>
      </x:c>
      <x:c r="C10" s="30" t="str">
        <x:v>Your monthly cloud / access quote</x:v>
      </x:c>
      <x:c r="D10" s="4"/>
      <x:c r="E10" s="4"/>
      <x:c r="F10" s="4"/>
      <x:c r="G10" s="4"/>
      <x:c r="H10" s="4"/>
    </x:row>
    <x:row r="11" ht="23" customHeight="1">
      <x:c r="A11" s="4"/>
      <x:c r="B11" s="4"/>
      <x:c r="C11" s="4"/>
      <x:c r="D11" s="4"/>
      <x:c r="E11" s="4"/>
      <x:c r="F11" s="4"/>
      <x:c r="G11" s="4"/>
      <x:c r="H11" s="4"/>
    </x:row>
    <x:row r="12" ht="23" customHeight="1">
      <x:c r="A12" s="4"/>
      <x:c r="B12" s="4"/>
      <x:c r="C12" s="4"/>
      <x:c r="D12" s="4"/>
      <x:c r="E12" s="4"/>
      <x:c r="F12" s="4"/>
      <x:c r="G12" s="4"/>
      <x:c r="H12" s="4"/>
    </x:row>
    <x:row r="13" ht="42" customHeight="1">
      <x:c r="A13" s="20" t="str">
        <x:v>Selected rate (before GST)</x:v>
      </x:c>
      <x:c r="B13" s="20" t="str">
        <x:v>Linked from Rates</x:v>
      </x:c>
      <x:c r="C13" s="4"/>
      <x:c r="D13" s="4"/>
      <x:c r="E13" s="4"/>
      <x:c r="F13" s="4"/>
      <x:c r="G13" s="4"/>
      <x:c r="H13" s="4"/>
    </x:row>
    <x:row r="14" ht="23" customHeight="1">
      <x:c r="A14" s="4" t="str">
        <x:v>Annual rental (₹)</x:v>
      </x:c>
      <x:c r="B14" s="62" t="n">
        <x:f>IF(B5="Silver",'Rates'!B8,'Rates'!C8)</x:f>
        <x:v>8100</x:v>
      </x:c>
      <x:c r="C14" s="4"/>
      <x:c r="D14" s="4"/>
      <x:c r="E14" s="4"/>
      <x:c r="F14" s="4"/>
      <x:c r="G14" s="4"/>
      <x:c r="H14" s="4"/>
    </x:row>
    <x:row r="15" ht="23" customHeight="1">
      <x:c r="A15" s="4" t="str">
        <x:v>Lifetime licence (₹)</x:v>
      </x:c>
      <x:c r="B15" s="62" t="n">
        <x:f>IF(B5="Silver",'Rates'!B9,'Rates'!C9)</x:f>
        <x:v>22500</x:v>
      </x:c>
      <x:c r="C15" s="4"/>
      <x:c r="D15" s="4"/>
      <x:c r="E15" s="4"/>
      <x:c r="F15" s="4"/>
      <x:c r="G15" s="4"/>
      <x:c r="H15" s="4"/>
    </x:row>
    <x:row r="16" ht="23" customHeight="1">
      <x:c r="A16" s="4" t="str">
        <x:v>1-year TSS (₹)</x:v>
      </x:c>
      <x:c r="B16" s="62" t="n">
        <x:f>IF(B5="Silver",'Rates'!B10,'Rates'!C10)</x:f>
        <x:v>4500</x:v>
      </x:c>
      <x:c r="C16" s="4"/>
      <x:c r="D16" s="4"/>
      <x:c r="E16" s="4"/>
      <x:c r="F16" s="4"/>
      <x:c r="G16" s="4"/>
      <x:c r="H16" s="4"/>
    </x:row>
    <x:row r="17" ht="23" customHeight="1">
      <x:c r="A17" s="4" t="str">
        <x:v>2-year TSS (₹)</x:v>
      </x:c>
      <x:c r="B17" s="62" t="n">
        <x:f>IF(B5="Silver",'Rates'!B11,'Rates'!C11)</x:f>
        <x:v>8100</x:v>
      </x:c>
      <x:c r="C17" s="4"/>
      <x:c r="D17" s="4"/>
      <x:c r="E17" s="4"/>
      <x:c r="F17" s="4"/>
      <x:c r="G17" s="4"/>
      <x:c r="H17" s="4"/>
    </x:row>
    <x:row r="18" ht="23" customHeight="1">
      <x:c r="A18" s="4"/>
      <x:c r="B18" s="4"/>
      <x:c r="C18" s="4"/>
      <x:c r="D18" s="4"/>
      <x:c r="E18" s="4"/>
      <x:c r="F18" s="4"/>
      <x:c r="G18" s="4"/>
      <x:c r="H18" s="4"/>
    </x:row>
    <x:row r="19" ht="42" customHeight="1">
      <x:c r="A19" s="20" t="str">
        <x:v>FIRST-YEAR CASH BUDGET</x:v>
      </x:c>
      <x:c r="B19" s="20" t="str">
        <x:v>Amount (₹)</x:v>
      </x:c>
      <x:c r="C19" s="4"/>
      <x:c r="D19" s="4"/>
      <x:c r="E19" s="4"/>
      <x:c r="F19" s="4"/>
      <x:c r="G19" s="4"/>
      <x:c r="H19" s="4"/>
    </x:row>
    <x:row r="20" ht="23" customHeight="1">
      <x:c r="A20" s="4" t="str">
        <x:v>Core software before GST</x:v>
      </x:c>
      <x:c r="B20" s="63" t="n">
        <x:f>IF(B6="Annual rental",B14,B15)</x:f>
        <x:v>22500</x:v>
      </x:c>
      <x:c r="C20" s="4"/>
      <x:c r="D20" s="4"/>
      <x:c r="E20" s="4"/>
      <x:c r="F20" s="4"/>
      <x:c r="G20" s="4"/>
      <x:c r="H20" s="4"/>
    </x:row>
    <x:row r="21" ht="23" customHeight="1">
      <x:c r="A21" s="4" t="str">
        <x:v>GST on core software</x:v>
      </x:c>
      <x:c r="B21" s="63" t="n">
        <x:f>ROUND(B20*'Rates'!$B$14,2)</x:f>
        <x:v>4050</x:v>
      </x:c>
      <x:c r="C21" s="4"/>
      <x:c r="D21" s="4"/>
      <x:c r="E21" s="4"/>
      <x:c r="F21" s="4"/>
      <x:c r="G21" s="4"/>
      <x:c r="H21" s="4"/>
    </x:row>
    <x:row r="22" ht="23" customHeight="1">
      <x:c r="A22" s="4" t="str">
        <x:v>Optional extras incl. their tax</x:v>
      </x:c>
      <x:c r="B22" s="63" t="n">
        <x:f>SUM(B8:B9)+B10*'Rates'!$B$15</x:f>
        <x:v>0</x:v>
      </x:c>
      <x:c r="C22" s="4"/>
      <x:c r="D22" s="4"/>
      <x:c r="E22" s="4"/>
      <x:c r="F22" s="4"/>
      <x:c r="G22" s="4"/>
      <x:c r="H22" s="4"/>
    </x:row>
    <x:row r="23" ht="34" customHeight="1">
      <x:c r="A23" s="56" t="str">
        <x:v>TOTAL YEAR ONE</x:v>
      </x:c>
      <x:c r="B23" s="66" t="n">
        <x:f>SUM(B20:B22)</x:f>
        <x:v>26550</x:v>
      </x:c>
      <x:c r="C23" s="4"/>
      <x:c r="D23" s="4"/>
      <x:c r="E23" s="4"/>
      <x:c r="F23" s="4"/>
      <x:c r="G23" s="4"/>
      <x:c r="H23" s="4"/>
    </x:row>
    <x:row r="24" ht="23" customHeight="1">
      <x:c r="A24" s="4"/>
      <x:c r="B24" s="4"/>
      <x:c r="C24" s="4"/>
      <x:c r="D24" s="4"/>
      <x:c r="E24" s="4"/>
      <x:c r="F24" s="4"/>
      <x:c r="G24" s="4"/>
      <x:c r="H24" s="4"/>
    </x:row>
    <x:row r="25" ht="42" customHeight="1">
      <x:c r="A25" s="20" t="str">
        <x:v>WHOLE-HORIZON CASH BUDGET</x:v>
      </x:c>
      <x:c r="B25" s="20" t="str">
        <x:v>Amount (₹)</x:v>
      </x:c>
      <x:c r="C25" s="4"/>
      <x:c r="D25" s="4"/>
      <x:c r="E25" s="4"/>
      <x:c r="F25" s="4"/>
      <x:c r="G25" s="4"/>
      <x:c r="H25" s="4"/>
    </x:row>
    <x:row r="26" ht="23" customHeight="1">
      <x:c r="A26" s="4" t="str">
        <x:v>Core software before GST</x:v>
      </x:c>
      <x:c r="B26" s="63" t="n">
        <x:f>IF(B6="Annual rental",B14*B7,IF(B6="Lifetime + annual TSS",B15+MAX(0,B7-1)*B16,B15+ROUNDUP(MAX(0,B7-1)/'Rates'!$B$16,0)*B17))</x:f>
        <x:v>31500</x:v>
      </x:c>
      <x:c r="C26" s="4"/>
      <x:c r="D26" s="4"/>
      <x:c r="E26" s="4"/>
      <x:c r="F26" s="4"/>
      <x:c r="G26" s="4"/>
      <x:c r="H26" s="4"/>
    </x:row>
    <x:row r="27" ht="23" customHeight="1">
      <x:c r="A27" s="4" t="str">
        <x:v>GST on core software</x:v>
      </x:c>
      <x:c r="B27" s="63" t="n">
        <x:f>ROUND(B26*'Rates'!$B$14,2)</x:f>
        <x:v>5670</x:v>
      </x:c>
      <x:c r="C27" s="4"/>
      <x:c r="D27" s="4"/>
      <x:c r="E27" s="4"/>
      <x:c r="F27" s="4"/>
      <x:c r="G27" s="4"/>
      <x:c r="H27" s="4"/>
    </x:row>
    <x:row r="28" ht="23" customHeight="1">
      <x:c r="A28" s="4" t="str">
        <x:v>Optional extras incl. their tax</x:v>
      </x:c>
      <x:c r="B28" s="63" t="n">
        <x:f>B8+B9*B7+B10*B7*'Rates'!$B$15</x:f>
        <x:v>0</x:v>
      </x:c>
      <x:c r="C28" s="4"/>
      <x:c r="D28" s="4"/>
      <x:c r="E28" s="4"/>
      <x:c r="F28" s="4"/>
      <x:c r="G28" s="4"/>
      <x:c r="H28" s="4"/>
    </x:row>
    <x:row r="29" ht="34" customHeight="1">
      <x:c r="A29" s="56" t="str">
        <x:v>TOTAL SELECTED HORIZON</x:v>
      </x:c>
      <x:c r="B29" s="66" t="n">
        <x:f>SUM(B26:B28)</x:f>
        <x:v>37170</x:v>
      </x:c>
      <x:c r="C29" s="4"/>
      <x:c r="D29" s="4"/>
      <x:c r="E29" s="4"/>
      <x:c r="F29" s="4"/>
      <x:c r="G29" s="4"/>
      <x:c r="H29" s="4"/>
    </x:row>
    <x:row r="30" ht="23" customHeight="1">
      <x:c r="A30" s="4"/>
      <x:c r="B30" s="4"/>
      <x:c r="C30" s="4"/>
      <x:c r="D30" s="4"/>
      <x:c r="E30" s="4"/>
      <x:c r="F30" s="4"/>
      <x:c r="G30" s="4"/>
      <x:c r="H30" s="4"/>
    </x:row>
    <x:row r="31" ht="23" customHeight="1">
      <x:c r="A31" s="4"/>
      <x:c r="B31" s="4"/>
      <x:c r="C31" s="4"/>
      <x:c r="D31" s="4"/>
      <x:c r="E31" s="4"/>
      <x:c r="F31" s="4"/>
      <x:c r="G31" s="4"/>
      <x:c r="H31" s="4"/>
    </x:row>
    <x:row r="32" ht="52" customHeight="1">
      <x:c r="A32" s="14" t="str">
        <x:v>Enter extras INCLUDING their applicable taxes. Monthly/annual extras use simple repeated budgeting, not vendor-specific prepayment schedules. Confirm those schedules separately.</x:v>
      </x:c>
      <x:c r="B32" s="14"/>
      <x:c r="C32" s="14"/>
      <x:c r="D32" s="14"/>
      <x:c r="E32" s="14"/>
      <x:c r="F32" s="14"/>
      <x:c r="G32" s="4"/>
      <x:c r="H32" s="4"/>
    </x:row>
    <x:row r="33" ht="23" customHeight="1">
      <x:c r="A33" s="4"/>
      <x:c r="B33" s="4"/>
      <x:c r="C33" s="4"/>
      <x:c r="D33" s="4"/>
      <x:c r="E33" s="4"/>
      <x:c r="F33" s="4"/>
      <x:c r="G33" s="4"/>
      <x:c r="H33" s="4"/>
    </x:row>
    <x:row r="34" ht="44" customHeight="1">
      <x:c r="A34" s="14" t="str">
        <x:v>Software rates are held constant. No upgrade credit, special discount, depreciation, interest or GST input-credit assumption is included.</x:v>
      </x:c>
      <x:c r="B34" s="14"/>
      <x:c r="C34" s="14"/>
      <x:c r="D34" s="14"/>
      <x:c r="E34" s="14"/>
      <x:c r="F34" s="14"/>
      <x:c r="G34" s="4"/>
      <x:c r="H34" s="4"/>
    </x:row>
    <x:row r="35" ht="23" customHeight="1">
      <x:c r="A35" s="4"/>
      <x:c r="B35" s="4"/>
      <x:c r="C35" s="4"/>
      <x:c r="D35" s="4"/>
      <x:c r="E35" s="4"/>
      <x:c r="F35" s="4"/>
      <x:c r="G35" s="4"/>
      <x:c r="H35" s="4"/>
    </x:row>
    <x:row r="36" ht="23" customHeight="1">
      <x:c r="A36" s="4"/>
      <x:c r="B36" s="4"/>
      <x:c r="C36" s="4"/>
      <x:c r="D36" s="4"/>
      <x:c r="E36" s="4"/>
      <x:c r="F36" s="4"/>
      <x:c r="G36" s="4"/>
      <x:c r="H36" s="4"/>
    </x:row>
    <x:row r="37" ht="23" customHeight="1">
      <x:c r="A37" s="4"/>
      <x:c r="B37" s="4"/>
      <x:c r="C37" s="4"/>
      <x:c r="D37" s="4"/>
      <x:c r="E37" s="4"/>
      <x:c r="F37" s="4"/>
      <x:c r="G37" s="4"/>
      <x:c r="H37" s="4"/>
    </x:row>
    <x:row r="38" ht="23" customHeight="1">
      <x:c r="A38" s="4"/>
      <x:c r="B38" s="4"/>
      <x:c r="C38" s="4"/>
      <x:c r="D38" s="4"/>
      <x:c r="E38" s="4"/>
      <x:c r="F38" s="4"/>
      <x:c r="G38" s="4"/>
      <x:c r="H38" s="4"/>
    </x:row>
    <x:row r="39" ht="23" customHeight="1">
      <x:c r="A39" s="4"/>
      <x:c r="B39" s="4"/>
      <x:c r="C39" s="4"/>
      <x:c r="D39" s="4"/>
      <x:c r="E39" s="4"/>
      <x:c r="F39" s="4"/>
      <x:c r="G39" s="4"/>
      <x:c r="H39" s="4"/>
    </x:row>
    <x:row r="40" ht="23" customHeight="1">
      <x:c r="A40" s="4"/>
      <x:c r="B40" s="4"/>
      <x:c r="C40" s="4"/>
      <x:c r="D40" s="4"/>
      <x:c r="E40" s="4"/>
      <x:c r="F40" s="4"/>
      <x:c r="G40" s="4"/>
      <x:c r="H40" s="4"/>
    </x:row>
    <x:row r="41" ht="23" customHeight="1">
      <x:c r="A41" s="4"/>
      <x:c r="B41" s="4"/>
      <x:c r="C41" s="4"/>
      <x:c r="D41" s="4"/>
      <x:c r="E41" s="4"/>
      <x:c r="F41" s="4"/>
      <x:c r="G41" s="4"/>
      <x:c r="H41" s="4"/>
    </x:row>
    <x:row r="42" ht="23" customHeight="1">
      <x:c r="A42" s="4"/>
      <x:c r="B42" s="4"/>
      <x:c r="C42" s="4"/>
      <x:c r="D42" s="4"/>
      <x:c r="E42" s="4"/>
      <x:c r="F42" s="4"/>
      <x:c r="G42" s="4"/>
      <x:c r="H42" s="4"/>
    </x:row>
    <x:row r="43" ht="23" customHeight="1">
      <x:c r="A43" s="4"/>
      <x:c r="B43" s="4"/>
      <x:c r="C43" s="4"/>
      <x:c r="D43" s="4"/>
      <x:c r="E43" s="4"/>
      <x:c r="F43" s="4"/>
      <x:c r="G43" s="4"/>
      <x:c r="H43" s="4"/>
    </x:row>
    <x:row r="44" ht="23" customHeight="1">
      <x:c r="A44" s="4"/>
      <x:c r="B44" s="4"/>
      <x:c r="C44" s="4"/>
      <x:c r="D44" s="4"/>
      <x:c r="E44" s="4"/>
      <x:c r="F44" s="4"/>
      <x:c r="G44" s="4"/>
      <x:c r="H44" s="4"/>
    </x:row>
    <x:row r="45" ht="23" customHeight="1">
      <x:c r="A45" s="4"/>
      <x:c r="B45" s="4"/>
      <x:c r="C45" s="4"/>
      <x:c r="D45" s="4"/>
      <x:c r="E45" s="4"/>
      <x:c r="F45" s="4"/>
      <x:c r="G45" s="4"/>
      <x:c r="H45" s="4"/>
    </x:row>
    <x:row r="46" ht="23" customHeight="1">
      <x:c r="A46" s="4"/>
      <x:c r="B46" s="4"/>
      <x:c r="C46" s="4"/>
      <x:c r="D46" s="4"/>
      <x:c r="E46" s="4"/>
      <x:c r="F46" s="4"/>
      <x:c r="G46" s="4"/>
      <x:c r="H46" s="4"/>
    </x:row>
    <x:row r="47" ht="23" customHeight="1">
      <x:c r="A47" s="4"/>
      <x:c r="B47" s="4"/>
      <x:c r="C47" s="4"/>
      <x:c r="D47" s="4"/>
      <x:c r="E47" s="4"/>
      <x:c r="F47" s="4"/>
      <x:c r="G47" s="4"/>
      <x:c r="H47" s="4"/>
    </x:row>
    <x:row r="48" ht="23" customHeight="1">
      <x:c r="A48" s="4"/>
      <x:c r="B48" s="4"/>
      <x:c r="C48" s="4"/>
      <x:c r="D48" s="4"/>
      <x:c r="E48" s="4"/>
      <x:c r="F48" s="4"/>
      <x:c r="G48" s="4"/>
      <x:c r="H48" s="4"/>
    </x:row>
    <x:row r="49" ht="23" customHeight="1">
      <x:c r="A49" s="4"/>
      <x:c r="B49" s="4"/>
      <x:c r="C49" s="4"/>
      <x:c r="D49" s="4"/>
      <x:c r="E49" s="4"/>
      <x:c r="F49" s="4"/>
      <x:c r="G49" s="4"/>
      <x:c r="H49" s="4"/>
    </x:row>
    <x:row r="50" ht="23" customHeight="1">
      <x:c r="A50" s="4"/>
      <x:c r="B50" s="4"/>
      <x:c r="C50" s="4"/>
      <x:c r="D50" s="4"/>
      <x:c r="E50" s="4"/>
      <x:c r="F50" s="4"/>
      <x:c r="G50" s="4"/>
      <x:c r="H50" s="4"/>
    </x:row>
  </x:sheetData>
  <x:mergeCells>
    <x:mergeCell ref="A1:F2"/>
    <x:mergeCell ref="A32:F32"/>
    <x:mergeCell ref="A34:F34"/>
  </x:mergeCells>
  <x:dataValidations count="4">
    <x:dataValidation type="list" sqref="B5">
      <x:formula1>"Silver,Gold"</x:formula1>
    </x:dataValidation>
    <x:dataValidation type="list" sqref="B6">
      <x:formula1>"Annual rental,Lifetime + annual TSS,Lifetime + two-year TSS"</x:formula1>
    </x:dataValidation>
    <x:dataValidation type="list" sqref="B7">
      <x:formula1>"1,2,3,4,5,6"</x:formula1>
    </x:dataValidation>
    <x:dataValidation type="decimal" operator="greaterThanOrEqual" sqref="B8:B10">
      <x:formula1>0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5" hidden="0" customWidth="1"/>
    <x:col min="3" max="3" width="65" hidden="0" customWidth="1"/>
    <x:col min="4" max="4" width="16" hidden="0" customWidth="1"/>
    <x:col min="5" max="5" width="39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3" customHeight="1">
      <x:c r="A1" s="8" t="str">
        <x:v>SOURCES  /  INPUTS AND LIMITATIONS</x:v>
      </x:c>
      <x:c r="B1" s="8"/>
      <x:c r="C1" s="8"/>
      <x:c r="D1" s="8"/>
      <x:c r="E1" s="8"/>
      <x:c r="F1" s="4"/>
      <x:c r="G1" s="4"/>
      <x:c r="H1" s="4"/>
    </x:row>
    <x:row r="2" ht="23" customHeight="1">
      <x:c r="A2" s="8"/>
      <x:c r="B2" s="8"/>
      <x:c r="C2" s="8"/>
      <x:c r="D2" s="8"/>
      <x:c r="E2" s="8"/>
      <x:c r="F2" s="4"/>
      <x:c r="G2" s="4"/>
      <x:c r="H2" s="4"/>
    </x:row>
    <x:row r="3" ht="23" customHeight="1">
      <x:c r="A3" s="4"/>
      <x:c r="B3" s="4"/>
      <x:c r="C3" s="4"/>
      <x:c r="D3" s="4"/>
      <x:c r="E3" s="4"/>
      <x:c r="F3" s="4"/>
      <x:c r="G3" s="4"/>
      <x:c r="H3" s="4"/>
    </x:row>
    <x:row r="4" ht="42" customHeight="1">
      <x:c r="A4" s="20" t="str">
        <x:v>Ref</x:v>
      </x:c>
      <x:c r="B4" s="20" t="str">
        <x:v>Primary source</x:v>
      </x:c>
      <x:c r="C4" s="20" t="str">
        <x:v>URL</x:v>
      </x:c>
      <x:c r="D4" s="20" t="str">
        <x:v>Checked</x:v>
      </x:c>
      <x:c r="E4" s="20" t="str">
        <x:v>Use / access note</x:v>
      </x:c>
      <x:c r="F4" s="4"/>
      <x:c r="G4" s="4"/>
      <x:c r="H4" s="4"/>
    </x:row>
    <x:row r="5" ht="66" customHeight="1">
      <x:c r="A5" s="30" t="str">
        <x:v>price</x:v>
      </x:c>
      <x:c r="B5" s="30" t="str">
        <x:v>Tally Solutions: India Silver and Gold purchase options</x:v>
      </x:c>
      <x:c r="C5" s="30" t="str">
        <x:v>https://tallysolutions.com/buy-tally/</x:v>
      </x:c>
      <x:c r="D5" s="30" t="str">
        <x:v>2026-09-26</x:v>
      </x:c>
      <x:c r="E5" s="30" t="str">
        <x:v>Official search-indexed text; direct page fetch blocked</x:v>
      </x:c>
      <x:c r="F5" s="4"/>
      <x:c r="G5" s="4"/>
      <x:c r="H5" s="4"/>
    </x:row>
    <x:row r="6" ht="66" customHeight="1">
      <x:c r="A6" s="30" t="str">
        <x:v>cost</x:v>
      </x:c>
      <x:c r="B6" s="30" t="str">
        <x:v>Tally Solutions: licence, TSS and optional ownership costs</x:v>
      </x:c>
      <x:c r="C6" s="30" t="str">
        <x:v>https://tallysolutions.com/business-guides/tallyprime-total-cost-of-ownership-india/</x:v>
      </x:c>
      <x:c r="D6" s="30" t="str">
        <x:v>2026-09-26</x:v>
      </x:c>
      <x:c r="E6" s="30" t="str">
        <x:v>Official search-indexed text; direct page fetch blocked</x:v>
      </x:c>
      <x:c r="F6" s="4"/>
      <x:c r="G6" s="4"/>
      <x:c r="H6" s="4"/>
    </x:row>
    <x:row r="7" ht="66" customHeight="1">
      <x:c r="A7" s="30" t="str">
        <x:v>license</x:v>
      </x:c>
      <x:c r="B7" s="30" t="str">
        <x:v>TallyHelp: Silver, Gold, rental licences and TSS validity</x:v>
      </x:c>
      <x:c r="C7" s="30" t="str">
        <x:v>https://help.tallysolutions.com/licensing-tallyprime/</x:v>
      </x:c>
      <x:c r="D7" s="30" t="str">
        <x:v>2026-09-26</x:v>
      </x:c>
      <x:c r="E7" s="30" t="str">
        <x:v>Official documentation retrieved</x:v>
      </x:c>
      <x:c r="F7" s="4"/>
      <x:c r="G7" s="4"/>
      <x:c r="H7" s="4"/>
    </x:row>
    <x:row r="8" ht="66" customHeight="1">
      <x:c r="A8" s="30" t="str">
        <x:v>practice</x:v>
      </x:c>
      <x:c r="B8" s="30" t="str">
        <x:v>TallyHelp: concurrent use, LAN, branch and virtual-access rules</x:v>
      </x:c>
      <x:c r="C8" s="30" t="str">
        <x:v>https://help.tallysolutions.com/licensing-best-practices/</x:v>
      </x:c>
      <x:c r="D8" s="30" t="str">
        <x:v>2026-09-26</x:v>
      </x:c>
      <x:c r="E8" s="30" t="str">
        <x:v>Official documentation retrieved</x:v>
      </x:c>
      <x:c r="F8" s="4"/>
      <x:c r="G8" s="4"/>
      <x:c r="H8" s="4"/>
    </x:row>
    <x:row r="9" ht="66" customHeight="1">
      <x:c r="A9" s="30" t="str">
        <x:v>tss</x:v>
      </x:c>
      <x:c r="B9" s="30" t="str">
        <x:v>Tally Solutions: Tally Software Services and renewal prices</x:v>
      </x:c>
      <x:c r="C9" s="30" t="str">
        <x:v>https://resources.tallysolutions.com/tally-software-service/</x:v>
      </x:c>
      <x:c r="D9" s="30" t="str">
        <x:v>2026-09-26</x:v>
      </x:c>
      <x:c r="E9" s="30" t="str">
        <x:v>Official documentation retrieved</x:v>
      </x:c>
      <x:c r="F9" s="4"/>
      <x:c r="G9" s="4"/>
      <x:c r="H9" s="4"/>
    </x:row>
    <x:row r="10" ht="66" customHeight="1">
      <x:c r="A10" s="30" t="str">
        <x:v>hub</x:v>
      </x:c>
      <x:c r="B10" s="30" t="str">
        <x:v>Tally Solutions: customer renewals, upgrades and add-ons</x:v>
      </x:c>
      <x:c r="C10" s="30" t="str">
        <x:v>https://tallysolutions.com/customer-hub/</x:v>
      </x:c>
      <x:c r="D10" s="30" t="str">
        <x:v>2026-09-26</x:v>
      </x:c>
      <x:c r="E10" s="30" t="str">
        <x:v>Official search-indexed text; direct page fetch blocked</x:v>
      </x:c>
      <x:c r="F10" s="4"/>
      <x:c r="G10" s="4"/>
      <x:c r="H10" s="4"/>
    </x:row>
    <x:row r="11" ht="66" customHeight="1">
      <x:c r="A11" s="30" t="str">
        <x:v>errors</x:v>
      </x:c>
      <x:c r="B11" s="30" t="str">
        <x:v>TallyHelp: rental expiry and release/licence compatibility</x:v>
      </x:c>
      <x:c r="C11" s="30" t="str">
        <x:v>https://help.tallysolutions.com/licensing-error-codes-tally/</x:v>
      </x:c>
      <x:c r="D11" s="30" t="str">
        <x:v>2026-09-26</x:v>
      </x:c>
      <x:c r="E11" s="30" t="str">
        <x:v>Official documentation retrieved</x:v>
      </x:c>
      <x:c r="F11" s="4"/>
      <x:c r="G11" s="4"/>
      <x:c r="H11" s="4"/>
    </x:row>
    <x:row r="12" ht="66" customHeight="1">
      <x:c r="A12" s="30" t="str">
        <x:v>cloud</x:v>
      </x:c>
      <x:c r="B12" s="30" t="str">
        <x:v>Tally Solutions: Cloud Access scope and starting price</x:v>
      </x:c>
      <x:c r="C12" s="30" t="str">
        <x:v>https://tallysolutions.com/do-more-with-tallyprime/cloud-access/</x:v>
      </x:c>
      <x:c r="D12" s="30" t="str">
        <x:v>2026-09-26</x:v>
      </x:c>
      <x:c r="E12" s="30" t="str">
        <x:v>Official search-indexed text; direct page fetch blocked</x:v>
      </x:c>
      <x:c r="F12" s="4"/>
      <x:c r="G12" s="4"/>
      <x:c r="H12" s="4"/>
    </x:row>
    <x:row r="13" ht="66" customHeight="1">
      <x:c r="A13" s="30" t="str">
        <x:v>server</x:v>
      </x:c>
      <x:c r="B13" s="30" t="str">
        <x:v>TallyHelp: TallyPrime Server and Gold are separate deployments</x:v>
      </x:c>
      <x:c r="C13" s="30" t="str">
        <x:v>https://help.tallysolutions.com/new-gold-license-with-one-server/</x:v>
      </x:c>
      <x:c r="D13" s="30" t="str">
        <x:v>2026-09-26</x:v>
      </x:c>
      <x:c r="E13" s="30" t="str">
        <x:v>Official documentation retrieved</x:v>
      </x:c>
      <x:c r="F13" s="4"/>
      <x:c r="G13" s="4"/>
      <x:c r="H13" s="4"/>
    </x:row>
    <x:row r="14" ht="66" customHeight="1">
      <x:c r="A14" s="30" t="str">
        <x:v>renew</x:v>
      </x:c>
      <x:c r="B14" s="30" t="str">
        <x:v>Tally Solutions: subscription auto-renewal, cancellation and price changes</x:v>
      </x:c>
      <x:c r="C14" s="30" t="str">
        <x:v>https://tallysolutions.com/tallyprime-subscription-auto-renewal-faq/</x:v>
      </x:c>
      <x:c r="D14" s="30" t="str">
        <x:v>2026-09-26</x:v>
      </x:c>
      <x:c r="E14" s="30" t="str">
        <x:v>Official search-indexed text; direct page fetch blocked</x:v>
      </x:c>
      <x:c r="F14" s="4"/>
      <x:c r="G14" s="4"/>
      <x:c r="H14" s="4"/>
    </x:row>
    <x:row r="15" ht="66" customHeight="1">
      <x:c r="A15" s="30" t="str">
        <x:v>terms</x:v>
      </x:c>
      <x:c r="B15" s="30" t="str">
        <x:v>Tally Solutions: commercial terms and refund policy</x:v>
      </x:c>
      <x:c r="C15" s="30" t="str">
        <x:v>https://tallysolutions.com/tallyweb/modules/sd/docmgmt/policies.php</x:v>
      </x:c>
      <x:c r="D15" s="30" t="str">
        <x:v>2026-09-26</x:v>
      </x:c>
      <x:c r="E15" s="30" t="str">
        <x:v>Official search-indexed text; direct page fetch blocked</x:v>
      </x:c>
      <x:c r="F15" s="4"/>
      <x:c r="G15" s="4"/>
      <x:c r="H15" s="4"/>
    </x:row>
    <x:row r="16" ht="66" customHeight="1">
      <x:c r="A16" s="30" t="str">
        <x:v>trial</x:v>
      </x:c>
      <x:c r="B16" s="30" t="str">
        <x:v>Tally Solutions: trial offer and GST workflow overview</x:v>
      </x:c>
      <x:c r="C16" s="30" t="str">
        <x:v>https://tallysolutions.com/gst-compliance-software/</x:v>
      </x:c>
      <x:c r="D16" s="30" t="str">
        <x:v>2026-09-26</x:v>
      </x:c>
      <x:c r="E16" s="30" t="str">
        <x:v>Official search-indexed text; direct page fetch blocked</x:v>
      </x:c>
      <x:c r="F16" s="4"/>
      <x:c r="G16" s="4"/>
      <x:c r="H16" s="4"/>
    </x:row>
    <x:row r="17" ht="66" customHeight="1">
      <x:c r="A17" s="30" t="str">
        <x:v>update</x:v>
      </x:c>
      <x:c r="B17" s="30" t="str">
        <x:v>TallyHelp: update a licence after a renewal or edition change</x:v>
      </x:c>
      <x:c r="C17" s="30" t="str">
        <x:v>https://help.tallysolutions.com/update-license/</x:v>
      </x:c>
      <x:c r="D17" s="30" t="str">
        <x:v>2026-09-26</x:v>
      </x:c>
      <x:c r="E17" s="30" t="str">
        <x:v>Official documentation retrieved</x:v>
      </x:c>
      <x:c r="F17" s="4"/>
      <x:c r="G17" s="4"/>
      <x:c r="H17" s="4"/>
    </x:row>
    <x:row r="18" ht="23" customHeight="1">
      <x:c r="A18" s="4"/>
      <x:c r="B18" s="4"/>
      <x:c r="C18" s="4"/>
      <x:c r="D18" s="4"/>
      <x:c r="E18" s="4"/>
      <x:c r="F18" s="4"/>
      <x:c r="G18" s="4"/>
      <x:c r="H18" s="4"/>
    </x:row>
    <x:row r="19" ht="23" customHeight="1">
      <x:c r="A19" s="4"/>
      <x:c r="B19" s="4"/>
      <x:c r="C19" s="4"/>
      <x:c r="D19" s="4"/>
      <x:c r="E19" s="4"/>
      <x:c r="F19" s="4"/>
      <x:c r="G19" s="4"/>
      <x:c r="H19" s="4"/>
    </x:row>
    <x:row r="20" ht="48" customHeight="1">
      <x:c r="A20" s="14" t="str">
        <x:v>All rates must be checked against your final quote. Source retrieval is not an account-specific checkout test. Prices, service eligibility and renewal offers can change.</x:v>
      </x:c>
      <x:c r="B20" s="14"/>
      <x:c r="C20" s="14"/>
      <x:c r="D20" s="14"/>
      <x:c r="E20" s="14"/>
      <x:c r="F20" s="4"/>
      <x:c r="G20" s="4"/>
      <x:c r="H20" s="4"/>
    </x:row>
    <x:row r="21" ht="23" customHeight="1">
      <x:c r="A21" s="4"/>
      <x:c r="B21" s="4"/>
      <x:c r="C21" s="4"/>
      <x:c r="D21" s="4"/>
      <x:c r="E21" s="4"/>
      <x:c r="F21" s="4"/>
      <x:c r="G21" s="4"/>
      <x:c r="H21" s="4"/>
    </x:row>
    <x:row r="22" ht="23" customHeight="1">
      <x:c r="A22" s="4"/>
      <x:c r="B22" s="4"/>
      <x:c r="C22" s="4"/>
      <x:c r="D22" s="4"/>
      <x:c r="E22" s="4"/>
      <x:c r="F22" s="4"/>
      <x:c r="G22" s="4"/>
      <x:c r="H22" s="4"/>
    </x:row>
    <x:row r="23" ht="23" customHeight="1">
      <x:c r="A23" s="4"/>
      <x:c r="B23" s="4"/>
      <x:c r="C23" s="4"/>
      <x:c r="D23" s="4"/>
      <x:c r="E23" s="4"/>
      <x:c r="F23" s="4"/>
      <x:c r="G23" s="4"/>
      <x:c r="H23" s="4"/>
    </x:row>
    <x:row r="24" ht="23" customHeight="1">
      <x:c r="A24" s="4"/>
      <x:c r="B24" s="4"/>
      <x:c r="C24" s="4"/>
      <x:c r="D24" s="4"/>
      <x:c r="E24" s="4"/>
      <x:c r="F24" s="4"/>
      <x:c r="G24" s="4"/>
      <x:c r="H24" s="4"/>
    </x:row>
    <x:row r="25" ht="23" customHeight="1">
      <x:c r="A25" s="4"/>
      <x:c r="B25" s="4"/>
      <x:c r="C25" s="4"/>
      <x:c r="D25" s="4"/>
      <x:c r="E25" s="4"/>
      <x:c r="F25" s="4"/>
      <x:c r="G25" s="4"/>
      <x:c r="H25" s="4"/>
    </x:row>
    <x:row r="26" ht="23" customHeight="1">
      <x:c r="A26" s="4"/>
      <x:c r="B26" s="4"/>
      <x:c r="C26" s="4"/>
      <x:c r="D26" s="4"/>
      <x:c r="E26" s="4"/>
      <x:c r="F26" s="4"/>
      <x:c r="G26" s="4"/>
      <x:c r="H26" s="4"/>
    </x:row>
    <x:row r="27" ht="23" customHeight="1">
      <x:c r="A27" s="4"/>
      <x:c r="B27" s="4"/>
      <x:c r="C27" s="4"/>
      <x:c r="D27" s="4"/>
      <x:c r="E27" s="4"/>
      <x:c r="F27" s="4"/>
      <x:c r="G27" s="4"/>
      <x:c r="H27" s="4"/>
    </x:row>
    <x:row r="28" ht="23" customHeight="1">
      <x:c r="A28" s="4"/>
      <x:c r="B28" s="4"/>
      <x:c r="C28" s="4"/>
      <x:c r="D28" s="4"/>
      <x:c r="E28" s="4"/>
      <x:c r="F28" s="4"/>
      <x:c r="G28" s="4"/>
      <x:c r="H28" s="4"/>
    </x:row>
    <x:row r="29" ht="23" customHeight="1">
      <x:c r="A29" s="4"/>
      <x:c r="B29" s="4"/>
      <x:c r="C29" s="4"/>
      <x:c r="D29" s="4"/>
      <x:c r="E29" s="4"/>
      <x:c r="F29" s="4"/>
      <x:c r="G29" s="4"/>
      <x:c r="H29" s="4"/>
    </x:row>
    <x:row r="30" ht="23" customHeight="1">
      <x:c r="A30" s="4"/>
      <x:c r="B30" s="4"/>
      <x:c r="C30" s="4"/>
      <x:c r="D30" s="4"/>
      <x:c r="E30" s="4"/>
      <x:c r="F30" s="4"/>
      <x:c r="G30" s="4"/>
      <x:c r="H30" s="4"/>
    </x:row>
    <x:row r="31" ht="23" customHeight="1">
      <x:c r="A31" s="4"/>
      <x:c r="B31" s="4"/>
      <x:c r="C31" s="4"/>
      <x:c r="D31" s="4"/>
      <x:c r="E31" s="4"/>
      <x:c r="F31" s="4"/>
      <x:c r="G31" s="4"/>
      <x:c r="H31" s="4"/>
    </x:row>
    <x:row r="32" ht="23" customHeight="1">
      <x:c r="A32" s="4"/>
      <x:c r="B32" s="4"/>
      <x:c r="C32" s="4"/>
      <x:c r="D32" s="4"/>
      <x:c r="E32" s="4"/>
      <x:c r="F32" s="4"/>
      <x:c r="G32" s="4"/>
      <x:c r="H32" s="4"/>
    </x:row>
    <x:row r="33" ht="23" customHeight="1">
      <x:c r="A33" s="4"/>
      <x:c r="B33" s="4"/>
      <x:c r="C33" s="4"/>
      <x:c r="D33" s="4"/>
      <x:c r="E33" s="4"/>
      <x:c r="F33" s="4"/>
      <x:c r="G33" s="4"/>
      <x:c r="H33" s="4"/>
    </x:row>
    <x:row r="34" ht="23" customHeight="1">
      <x:c r="A34" s="4"/>
      <x:c r="B34" s="4"/>
      <x:c r="C34" s="4"/>
      <x:c r="D34" s="4"/>
      <x:c r="E34" s="4"/>
      <x:c r="F34" s="4"/>
      <x:c r="G34" s="4"/>
      <x:c r="H34" s="4"/>
    </x:row>
    <x:row r="35" ht="23" customHeight="1">
      <x:c r="A35" s="4"/>
      <x:c r="B35" s="4"/>
      <x:c r="C35" s="4"/>
      <x:c r="D35" s="4"/>
      <x:c r="E35" s="4"/>
      <x:c r="F35" s="4"/>
      <x:c r="G35" s="4"/>
      <x:c r="H35" s="4"/>
    </x:row>
    <x:row r="36" ht="23" customHeight="1">
      <x:c r="A36" s="4"/>
      <x:c r="B36" s="4"/>
      <x:c r="C36" s="4"/>
      <x:c r="D36" s="4"/>
      <x:c r="E36" s="4"/>
      <x:c r="F36" s="4"/>
      <x:c r="G36" s="4"/>
      <x:c r="H36" s="4"/>
    </x:row>
    <x:row r="37" ht="23" customHeight="1">
      <x:c r="A37" s="4"/>
      <x:c r="B37" s="4"/>
      <x:c r="C37" s="4"/>
      <x:c r="D37" s="4"/>
      <x:c r="E37" s="4"/>
      <x:c r="F37" s="4"/>
      <x:c r="G37" s="4"/>
      <x:c r="H37" s="4"/>
    </x:row>
    <x:row r="38" ht="23" customHeight="1">
      <x:c r="A38" s="4"/>
      <x:c r="B38" s="4"/>
      <x:c r="C38" s="4"/>
      <x:c r="D38" s="4"/>
      <x:c r="E38" s="4"/>
      <x:c r="F38" s="4"/>
      <x:c r="G38" s="4"/>
      <x:c r="H38" s="4"/>
    </x:row>
    <x:row r="39" ht="23" customHeight="1">
      <x:c r="A39" s="4"/>
      <x:c r="B39" s="4"/>
      <x:c r="C39" s="4"/>
      <x:c r="D39" s="4"/>
      <x:c r="E39" s="4"/>
      <x:c r="F39" s="4"/>
      <x:c r="G39" s="4"/>
      <x:c r="H39" s="4"/>
    </x:row>
    <x:row r="40" ht="23" customHeight="1">
      <x:c r="A40" s="4"/>
      <x:c r="B40" s="4"/>
      <x:c r="C40" s="4"/>
      <x:c r="D40" s="4"/>
      <x:c r="E40" s="4"/>
      <x:c r="F40" s="4"/>
      <x:c r="G40" s="4"/>
      <x:c r="H40" s="4"/>
    </x:row>
    <x:row r="41" ht="23" customHeight="1">
      <x:c r="A41" s="4"/>
      <x:c r="B41" s="4"/>
      <x:c r="C41" s="4"/>
      <x:c r="D41" s="4"/>
      <x:c r="E41" s="4"/>
      <x:c r="F41" s="4"/>
      <x:c r="G41" s="4"/>
      <x:c r="H41" s="4"/>
    </x:row>
    <x:row r="42" ht="23" customHeight="1">
      <x:c r="A42" s="4"/>
      <x:c r="B42" s="4"/>
      <x:c r="C42" s="4"/>
      <x:c r="D42" s="4"/>
      <x:c r="E42" s="4"/>
      <x:c r="F42" s="4"/>
      <x:c r="G42" s="4"/>
      <x:c r="H42" s="4"/>
    </x:row>
    <x:row r="43" ht="23" customHeight="1">
      <x:c r="A43" s="4"/>
      <x:c r="B43" s="4"/>
      <x:c r="C43" s="4"/>
      <x:c r="D43" s="4"/>
      <x:c r="E43" s="4"/>
      <x:c r="F43" s="4"/>
      <x:c r="G43" s="4"/>
      <x:c r="H43" s="4"/>
    </x:row>
    <x:row r="44" ht="23" customHeight="1">
      <x:c r="A44" s="4"/>
      <x:c r="B44" s="4"/>
      <x:c r="C44" s="4"/>
      <x:c r="D44" s="4"/>
      <x:c r="E44" s="4"/>
      <x:c r="F44" s="4"/>
      <x:c r="G44" s="4"/>
      <x:c r="H44" s="4"/>
    </x:row>
    <x:row r="45" ht="23" customHeight="1">
      <x:c r="A45" s="4"/>
      <x:c r="B45" s="4"/>
      <x:c r="C45" s="4"/>
      <x:c r="D45" s="4"/>
      <x:c r="E45" s="4"/>
      <x:c r="F45" s="4"/>
      <x:c r="G45" s="4"/>
      <x:c r="H45" s="4"/>
    </x:row>
    <x:row r="46" ht="23" customHeight="1">
      <x:c r="A46" s="4"/>
      <x:c r="B46" s="4"/>
      <x:c r="C46" s="4"/>
      <x:c r="D46" s="4"/>
      <x:c r="E46" s="4"/>
      <x:c r="F46" s="4"/>
      <x:c r="G46" s="4"/>
      <x:c r="H46" s="4"/>
    </x:row>
    <x:row r="47" ht="23" customHeight="1">
      <x:c r="A47" s="4"/>
      <x:c r="B47" s="4"/>
      <x:c r="C47" s="4"/>
      <x:c r="D47" s="4"/>
      <x:c r="E47" s="4"/>
      <x:c r="F47" s="4"/>
      <x:c r="G47" s="4"/>
      <x:c r="H47" s="4"/>
    </x:row>
    <x:row r="48" ht="23" customHeight="1">
      <x:c r="A48" s="4"/>
      <x:c r="B48" s="4"/>
      <x:c r="C48" s="4"/>
      <x:c r="D48" s="4"/>
      <x:c r="E48" s="4"/>
      <x:c r="F48" s="4"/>
      <x:c r="G48" s="4"/>
      <x:c r="H48" s="4"/>
    </x:row>
    <x:row r="49" ht="23" customHeight="1">
      <x:c r="A49" s="4"/>
      <x:c r="B49" s="4"/>
      <x:c r="C49" s="4"/>
      <x:c r="D49" s="4"/>
      <x:c r="E49" s="4"/>
      <x:c r="F49" s="4"/>
      <x:c r="G49" s="4"/>
      <x:c r="H49" s="4"/>
    </x:row>
    <x:row r="50" ht="23" customHeight="1">
      <x:c r="A50" s="4"/>
      <x:c r="B50" s="4"/>
      <x:c r="C50" s="4"/>
      <x:c r="D50" s="4"/>
      <x:c r="E50" s="4"/>
      <x:c r="F50" s="4"/>
      <x:c r="G50" s="4"/>
      <x:c r="H50" s="4"/>
    </x:row>
  </x:sheetData>
  <x:mergeCells>
    <x:mergeCell ref="A1:E2"/>
    <x:mergeCell ref="A20:E20"/>
  </x:mergeCells>
  <x:pageMargins left="0.7" right="0.7" top="0.75" bottom="0.75" header="0.3" footer="0.3"/>
</x:worksheet>
</file>