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04fd0866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a0b7dff9d704ca4"/>
    <x:sheet xmlns:r="http://schemas.openxmlformats.org/officeDocument/2006/relationships" name="Plan Comparison" sheetId="2" r:id="R3097d28d9c45401b"/>
    <x:sheet xmlns:r="http://schemas.openxmlformats.org/officeDocument/2006/relationships" name="Cost Planner" sheetId="3" r:id="Rd3a1c59a5f6b45b9"/>
    <x:sheet xmlns:r="http://schemas.openxmlformats.org/officeDocument/2006/relationships" name="Rate Card" sheetId="4" r:id="Rb3dcffd0a2344593"/>
    <x:sheet xmlns:r="http://schemas.openxmlformats.org/officeDocument/2006/relationships" name="Sources" sheetId="5" r:id="Rc83967b86b814b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₹&quot;#,##0.00;[Red](&quot;₹&quot;#,##0.00);&quot;₹&quot;0.00"/>
    <x:numFmt numFmtId="201" formatCode="0%"/>
  </x:numFmts>
  <x:fonts count="11">
    <x:font>
      <x:sz val="11"/>
      <x:name val="Carlito"/>
    </x:font>
    <x:font>
      <x:sz val="11"/>
      <x:name val="Calibri"/>
    </x:font>
    <x:font>
      <x:b/>
      <x:sz val="13"/>
      <x:color rgb="FFFFFFFF"/>
      <x:name val="Calibri"/>
    </x:font>
    <x:font>
      <x:b/>
      <x:sz val="11"/>
      <x:name val="Calibri"/>
    </x:font>
    <x:font>
      <x:sz val="11"/>
      <x:color rgb="FF00694E"/>
      <x:name val="Calibri"/>
    </x:font>
    <x:font>
      <x:sz val="11"/>
      <x:color rgb="FF596A73"/>
      <x:name val="Calibri"/>
    </x:font>
    <x:font>
      <x:sz val="9"/>
      <x:color rgb="FF596A73"/>
      <x:name val="Calibri"/>
    </x:font>
    <x:font>
      <x:sz val="11"/>
      <x:color rgb="FF165CBD"/>
      <x:name val="Calibri"/>
    </x:font>
    <x:font>
      <x:sz val="10"/>
      <x:color rgb="FF596A73"/>
      <x:name val="Calibri"/>
    </x:font>
    <x:font>
      <x:sz val="9"/>
      <x:name val="Calibri"/>
    </x:font>
    <x:font>
      <x:b/>
      <x:sz val="9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092639"/>
      </x:patternFill>
    </x:fill>
    <x:fill>
      <x:patternFill patternType="solid">
        <x:fgColor rgb="FFEDF8F3"/>
      </x:patternFill>
    </x:fill>
    <x:fill>
      <x:patternFill patternType="solid">
        <x:fgColor rgb="FFFFF6DF"/>
      </x:patternFill>
    </x:fill>
    <x:fill>
      <x:patternFill patternType="solid">
        <x:fgColor rgb="FFEAF2FE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201" fontId="7" fillId="5" borderId="1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3" fillId="3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84ae0f9cd40d6" /><Relationship Type="http://schemas.openxmlformats.org/officeDocument/2006/relationships/theme" Target="/xl/theme/theme1.xml" Id="R26e3015dae87446b" /><Relationship Type="http://schemas.openxmlformats.org/officeDocument/2006/relationships/sharedStrings" Target="/xl/sharedStrings.xml" Id="R05cb59188eb64d83" /><Relationship Type="http://schemas.openxmlformats.org/officeDocument/2006/relationships/worksheet" Target="/xl/worksheets/sheet1.xml" Id="Raa0b7dff9d704ca4" /><Relationship Type="http://schemas.openxmlformats.org/officeDocument/2006/relationships/worksheet" Target="/xl/worksheets/sheet2.xml" Id="R3097d28d9c45401b" /><Relationship Type="http://schemas.openxmlformats.org/officeDocument/2006/relationships/worksheet" Target="/xl/worksheets/sheet3.xml" Id="Rd3a1c59a5f6b45b9" /><Relationship Type="http://schemas.openxmlformats.org/officeDocument/2006/relationships/worksheet" Target="/xl/worksheets/sheet4.xml" Id="Rb3dcffd0a2344593" /><Relationship Type="http://schemas.openxmlformats.org/officeDocument/2006/relationships/worksheet" Target="/xl/worksheets/sheet5.xml" Id="Rc83967b86b814b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FormatPr defaultRowHeight="15"/>
  <cols>
    <col min="1" max="1" width="22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</cols>
  <sheetData>
    <row r="1" ht="30" customHeight="1">
      <c r="A1" s="8" t="str">
        <v>ScaleSaathi | Zoho Books India cost planner</v>
      </c>
      <c r="B1" s="8"/>
      <c r="C1" s="8"/>
      <c r="D1" s="8"/>
      <c r="E1" s="8"/>
      <c r="F1" s="8"/>
    </row>
    <row r="2" ht="42" customHeight="1">
      <c r="A2" s="12" t="str">
        <v>A budgeting worksheet, not a Zoho quotation or a tax/compliance calculator.</v>
      </c>
      <c r="B2" s="12"/>
      <c r="C2" s="12"/>
      <c r="D2" s="12"/>
      <c r="E2" s="12"/>
      <c r="F2" s="12"/>
    </row>
    <row r="3" ht="24" customHeight="1">
      <c r="A3" s="4"/>
      <c r="B3" s="4"/>
      <c r="C3" s="4"/>
      <c r="D3" s="4"/>
      <c r="E3" s="4"/>
      <c r="F3" s="4"/>
    </row>
    <row r="4" ht="42" customHeight="1">
      <c r="A4" s="14" t="str">
        <v>1  Plan Comparison: compare all six plans, annual commitments and 18% GST examples.</v>
      </c>
      <c r="B4" s="14"/>
      <c r="C4" s="14"/>
      <c r="D4" s="14"/>
      <c r="E4" s="14"/>
      <c r="F4" s="14"/>
    </row>
    <row r="5" ht="24" customHeight="1">
      <c r="A5" s="4"/>
      <c r="B5" s="4"/>
      <c r="C5" s="4"/>
      <c r="D5" s="4"/>
      <c r="E5" s="4"/>
      <c r="F5" s="4"/>
    </row>
    <row r="6" ht="42" customHeight="1">
      <c r="A6" s="12" t="str">
        <v>2  Cost Planner: change the blue inputs for one or more identically configured organisations.</v>
      </c>
      <c r="B6" s="12"/>
      <c r="C6" s="12"/>
      <c r="D6" s="12"/>
      <c r="E6" s="12"/>
      <c r="F6" s="12"/>
    </row>
    <row r="7" ht="24" customHeight="1">
      <c r="A7" s="4"/>
      <c r="B7" s="4"/>
      <c r="C7" s="4"/>
      <c r="D7" s="4"/>
      <c r="E7" s="4"/>
      <c r="F7" s="4"/>
    </row>
    <row r="8" ht="42" customHeight="1">
      <c r="A8" s="14" t="str">
        <v>3  Rate Card: edit green source inputs only after checking current official India prices.</v>
      </c>
      <c r="B8" s="14"/>
      <c r="C8" s="14"/>
      <c r="D8" s="14"/>
      <c r="E8" s="14"/>
      <c r="F8" s="14"/>
    </row>
    <row r="9" ht="24" customHeight="1">
      <c r="A9" s="4"/>
      <c r="B9" s="4"/>
      <c r="C9" s="4"/>
      <c r="D9" s="4"/>
      <c r="E9" s="4"/>
      <c r="F9" s="4"/>
    </row>
    <row r="10" ht="42" customHeight="1">
      <c r="A10" s="12" t="str">
        <v>Monthly billing: a full-year projection assumes 12 months at the displayed monthly rate. Annual billing: the discounted monthly equivalent is paid for 12 months upfront.</v>
      </c>
      <c r="B10" s="12"/>
      <c r="C10" s="12"/>
      <c r="D10" s="12"/>
      <c r="E10" s="12"/>
      <c r="F10" s="12"/>
    </row>
    <row r="11" ht="24" customHeight="1">
      <c r="A11" s="4"/>
      <c r="B11" s="4"/>
      <c r="C11" s="4"/>
      <c r="D11" s="4"/>
      <c r="E11" s="4"/>
      <c r="F11" s="4"/>
    </row>
    <row r="12" ht="42" customHeight="1">
      <c r="A12" s="16" t="str">
        <v>Tax defaults to 18% for a taxable domestic budget. Change it to match your quote. No input-tax-credit deduction, refund or discount is assumed.</v>
      </c>
      <c r="B12" s="16"/>
      <c r="C12" s="16"/>
      <c r="D12" s="16"/>
      <c r="E12" s="16"/>
      <c r="F12" s="16"/>
    </row>
    <row r="13" ht="24" customHeight="1">
      <c r="A13" s="4"/>
      <c r="B13" s="4"/>
      <c r="C13" s="4"/>
      <c r="D13" s="4"/>
      <c r="E13" s="4"/>
      <c r="F13" s="4"/>
    </row>
    <row r="14" ht="42" customHeight="1">
      <c r="A14" s="12" t="str">
        <v>Free plan: one business user plus one accountant; revenue and transaction eligibility must be checked separately. The 'counted users' input excludes the included accountant ONLY for Free.</v>
      </c>
      <c r="B14" s="12"/>
      <c r="C14" s="12"/>
      <c r="D14" s="12"/>
      <c r="E14" s="12"/>
      <c r="F14" s="12"/>
    </row>
    <row r="15" ht="24" customHeight="1">
      <c r="A15" s="4"/>
      <c r="B15" s="4"/>
      <c r="C15" s="4"/>
      <c r="D15" s="4"/>
      <c r="E15" s="4"/>
      <c r="F15" s="4"/>
    </row>
    <row r="16" ht="42" customHeight="1">
      <c r="A16" s="12" t="str">
        <v>Payroll employees, additional locations, scans, shipping and expense claims are separate add-ons. Quantities are extra paid units per organisation, not your total usage.</v>
      </c>
      <c r="B16" s="12"/>
      <c r="C16" s="12"/>
      <c r="D16" s="12"/>
      <c r="E16" s="12"/>
      <c r="F16" s="12"/>
    </row>
    <row r="17" ht="24" customHeight="1">
      <c r="A17" s="4"/>
      <c r="B17" s="4"/>
      <c r="C17" s="4"/>
      <c r="D17" s="4"/>
      <c r="E17" s="4"/>
      <c r="F17" s="4"/>
    </row>
    <row r="18" ht="42" customHeight="1">
      <c r="A18" s="12" t="str">
        <v>The planner blocks obvious Free-plan and payroll-tier mismatches. It does not determine whether every add-on is available for your organisation; confirm at checkout.</v>
      </c>
      <c r="B18" s="12"/>
      <c r="C18" s="12"/>
      <c r="D18" s="12"/>
      <c r="E18" s="12"/>
      <c r="F18" s="12"/>
    </row>
    <row r="19" ht="24" customHeight="1">
      <c r="A19" s="4"/>
      <c r="B19" s="4"/>
      <c r="C19" s="4"/>
      <c r="D19" s="4"/>
      <c r="E19" s="4"/>
      <c r="F19" s="4"/>
    </row>
    <row r="20" ht="42" customHeight="1">
      <c r="A20" s="12" t="str">
        <v>Other services and setup are user allowances, not quoted provider fees. They are aggregate business amounts, not multiplied by the organisation count.</v>
      </c>
      <c r="B20" s="12"/>
      <c r="C20" s="12"/>
      <c r="D20" s="12"/>
      <c r="E20" s="12"/>
      <c r="F20" s="12"/>
    </row>
    <row r="21" ht="24" customHeight="1">
      <c r="A21" s="4"/>
      <c r="B21" s="4"/>
      <c r="C21" s="4"/>
      <c r="D21" s="4"/>
      <c r="E21" s="4"/>
      <c r="F21" s="4"/>
    </row>
    <row r="22" ht="42" customHeight="1">
      <c r="A22" s="14" t="str">
        <v>Source prices verified 26 September 2026. Next review due 25 December 2026, or sooner if Zoho changes the rate card.</v>
      </c>
      <c r="B22" s="14"/>
      <c r="C22" s="14"/>
      <c r="D22" s="14"/>
      <c r="E22" s="14"/>
      <c r="F22" s="14"/>
    </row>
    <row r="23" ht="24" customHeight="1">
      <c r="A23" s="4"/>
      <c r="B23" s="4"/>
      <c r="C23" s="4"/>
      <c r="D23" s="4"/>
      <c r="E23" s="4"/>
      <c r="F23" s="4"/>
    </row>
    <row r="24" ht="42" customHeight="1">
      <c r="A24" s="12" t="str">
        <v>Use the workbook locally. It contains no macros, credentials, external data connections or automatic purchases.</v>
      </c>
      <c r="B24" s="12"/>
      <c r="C24" s="12"/>
      <c r="D24" s="12"/>
      <c r="E24" s="12"/>
      <c r="F24" s="12"/>
    </row>
    <row r="25" ht="24" customHeight="1">
      <c r="A25" s="4"/>
      <c r="B25" s="4"/>
      <c r="C25" s="4"/>
      <c r="D25" s="4"/>
      <c r="E25" s="4"/>
      <c r="F25" s="4"/>
    </row>
    <row r="26" ht="42" customHeight="1">
      <c r="A26" s="12" t="str">
        <v>Article: Zoho Books Pricing in India | Byline: ScaleSaathi Editorial</v>
      </c>
      <c r="B26" s="12"/>
      <c r="C26" s="12"/>
      <c r="D26" s="12"/>
      <c r="E26" s="12"/>
      <c r="F26" s="12"/>
    </row>
    <row r="27" ht="24" customHeight="1">
      <c r="A27" s="4"/>
      <c r="B27" s="4"/>
      <c r="C27" s="4"/>
      <c r="D27" s="4"/>
      <c r="E27" s="4"/>
      <c r="F27" s="4"/>
    </row>
    <row r="28" ht="24" customHeight="1">
      <c r="A28" s="4"/>
      <c r="B28" s="4"/>
      <c r="C28" s="4"/>
      <c r="D28" s="4"/>
      <c r="E28" s="4"/>
      <c r="F28" s="4"/>
    </row>
    <row r="29" ht="24" customHeight="1">
      <c r="A29" s="4"/>
      <c r="B29" s="4"/>
      <c r="C29" s="4"/>
      <c r="D29" s="4"/>
      <c r="E29" s="4"/>
      <c r="F29" s="4"/>
    </row>
    <row r="30" ht="24" customHeight="1">
      <c r="A30" s="4"/>
      <c r="B30" s="4"/>
      <c r="C30" s="4"/>
      <c r="D30" s="4"/>
      <c r="E30" s="4"/>
      <c r="F30" s="4"/>
    </row>
    <row r="31" ht="24" customHeight="1">
      <c r="A31" s="4"/>
      <c r="B31" s="4"/>
      <c r="C31" s="4"/>
      <c r="D31" s="4"/>
      <c r="E31" s="4"/>
      <c r="F31" s="4"/>
    </row>
    <row r="32" ht="24" customHeight="1">
      <c r="A32" s="4"/>
      <c r="B32" s="4"/>
      <c r="C32" s="4"/>
      <c r="D32" s="4"/>
      <c r="E32" s="4"/>
      <c r="F32" s="4"/>
    </row>
    <row r="33" ht="24" customHeight="1">
      <c r="A33" s="4"/>
      <c r="B33" s="4"/>
      <c r="C33" s="4"/>
      <c r="D33" s="4"/>
      <c r="E33" s="4"/>
      <c r="F33" s="4"/>
    </row>
    <row r="34" ht="24" customHeight="1">
      <c r="A34" s="4"/>
      <c r="B34" s="4"/>
      <c r="C34" s="4"/>
      <c r="D34" s="4"/>
      <c r="E34" s="4"/>
      <c r="F34" s="4"/>
    </row>
    <row r="35" ht="24" customHeight="1">
      <c r="A35" s="4"/>
      <c r="B35" s="4"/>
      <c r="C35" s="4"/>
      <c r="D35" s="4"/>
      <c r="E35" s="4"/>
      <c r="F35" s="4"/>
    </row>
    <row r="36" ht="24" customHeight="1">
      <c r="A36" s="4"/>
      <c r="B36" s="4"/>
      <c r="C36" s="4"/>
      <c r="D36" s="4"/>
      <c r="E36" s="4"/>
      <c r="F36" s="4"/>
    </row>
    <row r="37" ht="24" customHeight="1">
      <c r="A37" s="4"/>
      <c r="B37" s="4"/>
      <c r="C37" s="4"/>
      <c r="D37" s="4"/>
      <c r="E37" s="4"/>
      <c r="F37" s="4"/>
    </row>
    <row r="38" ht="24" customHeight="1">
      <c r="A38" s="4"/>
      <c r="B38" s="4"/>
      <c r="C38" s="4"/>
      <c r="D38" s="4"/>
      <c r="E38" s="4"/>
      <c r="F38" s="4"/>
    </row>
    <row r="39" ht="24" customHeight="1">
      <c r="A39" s="4"/>
      <c r="B39" s="4"/>
      <c r="C39" s="4"/>
      <c r="D39" s="4"/>
      <c r="E39" s="4"/>
      <c r="F39" s="4"/>
    </row>
    <row r="40" ht="24" customHeight="1">
      <c r="A40" s="4"/>
      <c r="B40" s="4"/>
      <c r="C40" s="4"/>
      <c r="D40" s="4"/>
      <c r="E40" s="4"/>
      <c r="F40" s="4"/>
    </row>
    <row r="41" ht="24" customHeight="1">
      <c r="A41" s="4"/>
      <c r="B41" s="4"/>
      <c r="C41" s="4"/>
      <c r="D41" s="4"/>
      <c r="E41" s="4"/>
      <c r="F41" s="4"/>
    </row>
    <row r="42" ht="24" customHeight="1">
      <c r="A42" s="4"/>
      <c r="B42" s="4"/>
      <c r="C42" s="4"/>
      <c r="D42" s="4"/>
      <c r="E42" s="4"/>
      <c r="F42" s="4"/>
    </row>
    <row r="43" ht="24" customHeight="1">
      <c r="A43" s="4"/>
      <c r="B43" s="4"/>
      <c r="C43" s="4"/>
      <c r="D43" s="4"/>
      <c r="E43" s="4"/>
      <c r="F43" s="4"/>
    </row>
    <row r="44" ht="24" customHeight="1">
      <c r="A44" s="4"/>
      <c r="B44" s="4"/>
      <c r="C44" s="4"/>
      <c r="D44" s="4"/>
      <c r="E44" s="4"/>
      <c r="F44" s="4"/>
    </row>
    <row r="45" ht="24" customHeight="1">
      <c r="A45" s="4"/>
      <c r="B45" s="4"/>
      <c r="C45" s="4"/>
      <c r="D45" s="4"/>
      <c r="E45" s="4"/>
      <c r="F45" s="4"/>
    </row>
    <row r="46" ht="24" customHeight="1">
      <c r="A46" s="4"/>
      <c r="B46" s="4"/>
      <c r="C46" s="4"/>
      <c r="D46" s="4"/>
      <c r="E46" s="4"/>
      <c r="F46" s="4"/>
    </row>
    <row r="47" ht="24" customHeight="1">
      <c r="A47" s="4"/>
      <c r="B47" s="4"/>
      <c r="C47" s="4"/>
      <c r="D47" s="4"/>
      <c r="E47" s="4"/>
      <c r="F47" s="4"/>
    </row>
    <row r="48" ht="24" customHeight="1">
      <c r="A48" s="4"/>
      <c r="B48" s="4"/>
      <c r="C48" s="4"/>
      <c r="D48" s="4"/>
      <c r="E48" s="4"/>
      <c r="F48" s="4"/>
    </row>
    <row r="49" ht="24" customHeight="1">
      <c r="A49" s="4"/>
      <c r="B49" s="4"/>
      <c r="C49" s="4"/>
      <c r="D49" s="4"/>
      <c r="E49" s="4"/>
      <c r="F49" s="4"/>
    </row>
    <row r="50" ht="24" customHeight="1">
      <c r="A50" s="4"/>
      <c r="B50" s="4"/>
      <c r="C50" s="4"/>
      <c r="D50" s="4"/>
      <c r="E50" s="4"/>
      <c r="F50" s="4"/>
    </row>
    <row r="51" ht="24" customHeight="1">
      <c r="A51" s="4"/>
      <c r="B51" s="4"/>
      <c r="C51" s="4"/>
      <c r="D51" s="4"/>
      <c r="E51" s="4"/>
      <c r="F51" s="4"/>
    </row>
    <row r="52" ht="24" customHeight="1">
      <c r="A52" s="4"/>
      <c r="B52" s="4"/>
      <c r="C52" s="4"/>
      <c r="D52" s="4"/>
      <c r="E52" s="4"/>
      <c r="F52" s="4"/>
    </row>
    <row r="53" ht="24" customHeight="1">
      <c r="A53" s="4"/>
      <c r="B53" s="4"/>
      <c r="C53" s="4"/>
      <c r="D53" s="4"/>
      <c r="E53" s="4"/>
      <c r="F53" s="4"/>
    </row>
    <row r="54" ht="24" customHeight="1">
      <c r="A54" s="4"/>
      <c r="B54" s="4"/>
      <c r="C54" s="4"/>
      <c r="D54" s="4"/>
      <c r="E54" s="4"/>
      <c r="F54" s="4"/>
    </row>
    <row r="55" ht="24" customHeight="1">
      <c r="A55" s="4"/>
      <c r="B55" s="4"/>
      <c r="C55" s="4"/>
      <c r="D55" s="4"/>
      <c r="E55" s="4"/>
      <c r="F55" s="4"/>
    </row>
    <row r="56" ht="24" customHeight="1">
      <c r="A56" s="4"/>
      <c r="B56" s="4"/>
      <c r="C56" s="4"/>
      <c r="D56" s="4"/>
      <c r="E56" s="4"/>
      <c r="F56" s="4"/>
    </row>
    <row r="57" ht="24" customHeight="1">
      <c r="A57" s="4"/>
      <c r="B57" s="4"/>
      <c r="C57" s="4"/>
      <c r="D57" s="4"/>
      <c r="E57" s="4"/>
      <c r="F57" s="4"/>
    </row>
    <row r="58" ht="24" customHeight="1">
      <c r="A58" s="4"/>
      <c r="B58" s="4"/>
      <c r="C58" s="4"/>
      <c r="D58" s="4"/>
      <c r="E58" s="4"/>
      <c r="F58" s="4"/>
    </row>
    <row r="59" ht="24" customHeight="1">
      <c r="A59" s="4"/>
      <c r="B59" s="4"/>
      <c r="C59" s="4"/>
      <c r="D59" s="4"/>
      <c r="E59" s="4"/>
      <c r="F59" s="4"/>
    </row>
    <row r="60" ht="24" customHeight="1">
      <c r="A60" s="4"/>
      <c r="B60" s="4"/>
      <c r="C60" s="4"/>
      <c r="D60" s="4"/>
      <c r="E60" s="4"/>
      <c r="F60" s="4"/>
    </row>
  </sheetData>
  <mergeCells>
    <mergeCell ref="A1:F1"/>
    <mergeCell ref="A2:F2"/>
    <mergeCell ref="A4:F4"/>
    <mergeCell ref="A6:F6"/>
    <mergeCell ref="A8:F8"/>
    <mergeCell ref="A10:F10"/>
    <mergeCell ref="A12:F12"/>
    <mergeCell ref="A14:F14"/>
    <mergeCell ref="A16:F16"/>
    <mergeCell ref="A18:F18"/>
    <mergeCell ref="A20:F20"/>
    <mergeCell ref="A22:F22"/>
    <mergeCell ref="A24:F24"/>
    <mergeCell ref="A26:F26"/>
  </mergeCells>
  <pageMargins left="0.7" right="0.7" top="0.75" bottom="0.7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FormatPr defaultRowHeight="15"/>
  <cols>
    <col min="1" max="1" width="19" hidden="0" customWidth="1"/>
    <col min="2" max="2" width="18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1" hidden="0" customWidth="1"/>
    <col min="8" max="8" width="20" hidden="0" customWidth="1"/>
    <col min="9" max="9" width="18" hidden="0" customWidth="1"/>
    <col min="10" max="10" width="17" hidden="0" customWidth="1"/>
  </cols>
  <sheetData>
    <row r="1" ht="30" customHeight="1">
      <c r="A1" s="8" t="str">
        <v>Zoho Books pricing | annual versus monthly</v>
      </c>
      <c r="B1" s="8"/>
      <c r="C1" s="8"/>
      <c r="D1" s="8"/>
      <c r="E1" s="8"/>
      <c r="F1" s="8"/>
      <c r="G1" s="8"/>
      <c r="H1" s="8"/>
      <c r="I1" s="8"/>
      <c r="J1" s="8"/>
    </row>
    <row r="2" ht="42" customHeight="1">
      <c r="A2" s="12" t="str">
        <v>All tax-inclusive results use the editable GST assumption below. Full-year comparisons exclude add-ons, services and setup.</v>
      </c>
      <c r="B2" s="12"/>
      <c r="C2" s="12"/>
      <c r="D2" s="12"/>
      <c r="E2" s="12"/>
      <c r="F2" s="12"/>
      <c r="G2" s="12"/>
      <c r="H2" s="12"/>
      <c r="I2" s="12"/>
      <c r="J2" s="12"/>
    </row>
    <row r="3" ht="24" customHeight="1">
      <c r="A3" s="4" t="str">
        <v>GST assumption</v>
      </c>
      <c r="B3" s="40" t="n">
        <v>0.18</v>
      </c>
      <c r="C3" s="4"/>
      <c r="D3" s="4"/>
      <c r="E3" s="4"/>
      <c r="F3" s="4"/>
      <c r="G3" s="4"/>
      <c r="H3" s="4"/>
      <c r="I3" s="4"/>
      <c r="J3" s="4"/>
    </row>
    <row r="4" ht="24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ht="50" customHeight="1">
      <c r="A5" s="20" t="str">
        <v>Plan</v>
      </c>
      <c r="B5" s="20" t="str">
        <v>Month-to-month ₹</v>
      </c>
      <c r="C5" s="20" t="str">
        <v>Annual rate ₹/mo</v>
      </c>
      <c r="D5" s="20" t="str">
        <v>Annual fee ₹</v>
      </c>
      <c r="E5" s="20" t="str">
        <v>12 monthly bills ₹</v>
      </c>
      <c r="F5" s="20" t="str">
        <v>Annual + GST ₹</v>
      </c>
      <c r="G5" s="20" t="str">
        <v>12 months + GST ₹</v>
      </c>
      <c r="H5" s="20" t="str">
        <v>Annual saving ₹ incl tax</v>
      </c>
      <c r="I5" s="20" t="str">
        <v>Included users</v>
      </c>
      <c r="J5" s="20" t="str">
        <v>Invoices/year</v>
      </c>
    </row>
    <row r="6" ht="31" customHeight="1">
      <c r="A6" s="27" t="str">
        <f>'Rate Card'!A5</f>
        <v>Free</v>
      </c>
      <c r="B6" s="26" t="n">
        <f>'Rate Card'!B5</f>
        <v>0</v>
      </c>
      <c r="C6" s="26" t="n">
        <f>'Rate Card'!C5</f>
        <v>0</v>
      </c>
      <c r="D6" s="24" t="n">
        <f>C6*12</f>
        <v>0</v>
      </c>
      <c r="E6" s="24" t="n">
        <f>B6*12</f>
        <v>0</v>
      </c>
      <c r="F6" s="24" t="n">
        <f>ROUND(D6*(1+$B$3),2)</f>
        <v>0</v>
      </c>
      <c r="G6" s="24" t="n">
        <f>ROUND(E6*(1+$B$3),2)</f>
        <v>0</v>
      </c>
      <c r="H6" s="24" t="n">
        <f>G6-F6</f>
        <v>0</v>
      </c>
      <c r="I6" s="4" t="n">
        <f>'Rate Card'!D5</f>
        <v>1</v>
      </c>
      <c r="J6" s="4" t="n">
        <f>'Rate Card'!E5</f>
        <v>1000</v>
      </c>
    </row>
    <row r="7" ht="31" customHeight="1">
      <c r="A7" s="27" t="str">
        <f>'Rate Card'!A6</f>
        <v>Standard</v>
      </c>
      <c r="B7" s="26" t="n">
        <f>'Rate Card'!B6</f>
        <v>899</v>
      </c>
      <c r="C7" s="26" t="n">
        <f>'Rate Card'!C6</f>
        <v>749</v>
      </c>
      <c r="D7" s="24" t="n">
        <f>C7*12</f>
        <v>8988</v>
      </c>
      <c r="E7" s="24" t="n">
        <f>B7*12</f>
        <v>10788</v>
      </c>
      <c r="F7" s="24" t="n">
        <f>ROUND(D7*(1+$B$3),2)</f>
        <v>10605.84</v>
      </c>
      <c r="G7" s="24" t="n">
        <f>ROUND(E7*(1+$B$3),2)</f>
        <v>12729.84</v>
      </c>
      <c r="H7" s="24" t="n">
        <f>G7-F7</f>
        <v>2124</v>
      </c>
      <c r="I7" s="4" t="n">
        <f>'Rate Card'!D6</f>
        <v>3</v>
      </c>
      <c r="J7" s="4" t="n">
        <f>'Rate Card'!E6</f>
        <v>5000</v>
      </c>
    </row>
    <row r="8" ht="31" customHeight="1">
      <c r="A8" s="27" t="str">
        <f>'Rate Card'!A7</f>
        <v>Professional</v>
      </c>
      <c r="B8" s="26" t="n">
        <f>'Rate Card'!B7</f>
        <v>1799</v>
      </c>
      <c r="C8" s="26" t="n">
        <f>'Rate Card'!C7</f>
        <v>1499</v>
      </c>
      <c r="D8" s="24" t="n">
        <f>C8*12</f>
        <v>17988</v>
      </c>
      <c r="E8" s="24" t="n">
        <f>B8*12</f>
        <v>21588</v>
      </c>
      <c r="F8" s="24" t="n">
        <f>ROUND(D8*(1+$B$3),2)</f>
        <v>21225.84</v>
      </c>
      <c r="G8" s="24" t="n">
        <f>ROUND(E8*(1+$B$3),2)</f>
        <v>25473.84</v>
      </c>
      <c r="H8" s="24" t="n">
        <f>G8-F8</f>
        <v>4248</v>
      </c>
      <c r="I8" s="4" t="n">
        <f>'Rate Card'!D7</f>
        <v>5</v>
      </c>
      <c r="J8" s="4" t="n">
        <f>'Rate Card'!E7</f>
        <v>10000</v>
      </c>
    </row>
    <row r="9" ht="31" customHeight="1">
      <c r="A9" s="27" t="str">
        <f>'Rate Card'!A8</f>
        <v>Premium</v>
      </c>
      <c r="B9" s="26" t="n">
        <f>'Rate Card'!B8</f>
        <v>3599</v>
      </c>
      <c r="C9" s="26" t="n">
        <f>'Rate Card'!C8</f>
        <v>2999</v>
      </c>
      <c r="D9" s="24" t="n">
        <f>C9*12</f>
        <v>35988</v>
      </c>
      <c r="E9" s="24" t="n">
        <f>B9*12</f>
        <v>43188</v>
      </c>
      <c r="F9" s="24" t="n">
        <f>ROUND(D9*(1+$B$3),2)</f>
        <v>42465.84</v>
      </c>
      <c r="G9" s="24" t="n">
        <f>ROUND(E9*(1+$B$3),2)</f>
        <v>50961.84</v>
      </c>
      <c r="H9" s="24" t="n">
        <f>G9-F9</f>
        <v>8496</v>
      </c>
      <c r="I9" s="4" t="n">
        <f>'Rate Card'!D8</f>
        <v>10</v>
      </c>
      <c r="J9" s="4" t="n">
        <f>'Rate Card'!E8</f>
        <v>25000</v>
      </c>
    </row>
    <row r="10" ht="31" customHeight="1">
      <c r="A10" s="27" t="str">
        <f>'Rate Card'!A9</f>
        <v>Elite</v>
      </c>
      <c r="B10" s="26" t="n">
        <f>'Rate Card'!B9</f>
        <v>5999</v>
      </c>
      <c r="C10" s="26" t="n">
        <f>'Rate Card'!C9</f>
        <v>4999</v>
      </c>
      <c r="D10" s="24" t="n">
        <f>C10*12</f>
        <v>59988</v>
      </c>
      <c r="E10" s="24" t="n">
        <f>B10*12</f>
        <v>71988</v>
      </c>
      <c r="F10" s="24" t="n">
        <f>ROUND(D10*(1+$B$3),2)</f>
        <v>70785.84</v>
      </c>
      <c r="G10" s="24" t="n">
        <f>ROUND(E10*(1+$B$3),2)</f>
        <v>84945.84</v>
      </c>
      <c r="H10" s="24" t="n">
        <f>G10-F10</f>
        <v>14160</v>
      </c>
      <c r="I10" s="4" t="n">
        <f>'Rate Card'!D9</f>
        <v>15</v>
      </c>
      <c r="J10" s="4" t="n">
        <f>'Rate Card'!E9</f>
        <v>100000</v>
      </c>
    </row>
    <row r="11" ht="31" customHeight="1">
      <c r="A11" s="27" t="str">
        <f>'Rate Card'!A10</f>
        <v>Ultimate</v>
      </c>
      <c r="B11" s="26" t="n">
        <f>'Rate Card'!B10</f>
        <v>9599</v>
      </c>
      <c r="C11" s="26" t="n">
        <f>'Rate Card'!C10</f>
        <v>7999</v>
      </c>
      <c r="D11" s="24" t="n">
        <f>C11*12</f>
        <v>95988</v>
      </c>
      <c r="E11" s="24" t="n">
        <f>B11*12</f>
        <v>115188</v>
      </c>
      <c r="F11" s="24" t="n">
        <f>ROUND(D11*(1+$B$3),2)</f>
        <v>113265.84</v>
      </c>
      <c r="G11" s="24" t="n">
        <f>ROUND(E11*(1+$B$3),2)</f>
        <v>135921.84</v>
      </c>
      <c r="H11" s="24" t="n">
        <f>G11-F11</f>
        <v>22656</v>
      </c>
      <c r="I11" s="4" t="n">
        <f>'Rate Card'!D10</f>
        <v>25</v>
      </c>
      <c r="J11" s="4" t="n">
        <f>'Rate Card'!E10</f>
        <v>100000</v>
      </c>
    </row>
    <row r="12" ht="24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42" customHeight="1">
      <c r="A13" s="12" t="str">
        <v>Annual savings apply only if the same subscription is kept for 12 months. Monthly is less cash upfront; annual is not the cheaper commitment for every shorter pilot.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24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42" customHeight="1">
      <c r="A15" s="12" t="str">
        <v>Free has an additional accountant seat. Its product eligibility limit is ₹25 lakh in financial-year revenue; verify that rule and both transaction allowances with Zoho.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4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4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4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4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4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4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4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4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24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4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24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4" customHeight="1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24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4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24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4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24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4" customHeight="1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ht="24" customHeight="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4" customHeight="1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ht="24" customHeight="1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4" customHeight="1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ht="24" customHeight="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4" customHeight="1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ht="24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4" customHeight="1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ht="24" customHeight="1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4" customHeight="1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ht="24" customHeight="1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4" customHeight="1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ht="24" customHeight="1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4" customHeight="1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ht="24" customHeight="1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4" customHeight="1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ht="24" customHeight="1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4" customHeight="1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ht="24" customHeight="1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ht="24" customHeight="1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ht="24" customHeight="1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ht="24" customHeight="1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ht="24" customHeight="1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ht="24" customHeight="1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ht="24" customHeight="1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ht="24" customHeight="1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ht="24" customHeight="1">
      <c r="A60" s="4"/>
      <c r="B60" s="4"/>
      <c r="C60" s="4"/>
      <c r="D60" s="4"/>
      <c r="E60" s="4"/>
      <c r="F60" s="4"/>
      <c r="G60" s="4"/>
      <c r="H60" s="4"/>
      <c r="I60" s="4"/>
      <c r="J60" s="4"/>
    </row>
  </sheetData>
  <mergeCells>
    <mergeCell ref="A1:J1"/>
    <mergeCell ref="A2:J2"/>
    <mergeCell ref="A13:J13"/>
    <mergeCell ref="A15:J15"/>
  </mergeCells>
  <pageMargins left="0.7" right="0.7" top="0.75" bottom="0.7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>
  <sheetFormatPr defaultRowHeight="15"/>
  <cols>
    <col min="1" max="1" width="22" hidden="0" customWidth="1"/>
    <col min="2" max="2" width="17" hidden="0" customWidth="1"/>
    <col min="3" max="3" width="19" hidden="0" customWidth="1"/>
    <col min="4" max="4" width="25" hidden="0" customWidth="1"/>
    <col min="5" max="5" width="25" hidden="0" customWidth="1"/>
    <col min="6" max="6" width="37" hidden="0" customWidth="1"/>
  </cols>
  <sheetData>
    <row r="1" ht="30" customHeight="1">
      <c r="A1" s="8" t="str">
        <v>Build your Zoho Books budget</v>
      </c>
      <c r="B1" s="8"/>
      <c r="C1" s="8"/>
      <c r="D1" s="8"/>
      <c r="E1" s="8"/>
      <c r="F1" s="8"/>
    </row>
    <row r="2" ht="42" customHeight="1">
      <c r="A2" s="12" t="str">
        <v>Blue cells are editable. Published rates link to Rate Card. No purchase is made.</v>
      </c>
      <c r="B2" s="12"/>
      <c r="C2" s="12"/>
      <c r="D2" s="12"/>
      <c r="E2" s="12"/>
      <c r="F2" s="12"/>
    </row>
    <row r="3" ht="24" customHeight="1">
      <c r="A3" s="4"/>
      <c r="B3" s="4"/>
      <c r="C3" s="4"/>
      <c r="D3" s="4"/>
      <c r="E3" s="4"/>
      <c r="F3" s="4"/>
    </row>
    <row r="4" ht="24" customHeight="1">
      <c r="A4" s="4"/>
      <c r="B4" s="4"/>
      <c r="C4" s="4"/>
      <c r="D4" s="4"/>
      <c r="E4" s="4"/>
      <c r="F4" s="4"/>
    </row>
    <row r="5" ht="33" customHeight="1">
      <c r="A5" s="12" t="str">
        <v>Selected Books plan</v>
      </c>
      <c r="B5" s="12"/>
      <c r="C5" s="12"/>
      <c r="D5" s="39" t="str">
        <v>Standard</v>
      </c>
      <c r="E5" s="47" t="str">
        <v>Free / Standard / Professional / Premium / Elite / Ultimate</v>
      </c>
      <c r="F5" s="47"/>
    </row>
    <row r="6" ht="33" customHeight="1">
      <c r="A6" s="12" t="str">
        <v>Number of identical organisations</v>
      </c>
      <c r="B6" s="12"/>
      <c r="C6" s="12"/>
      <c r="D6" s="39" t="n">
        <v>1</v>
      </c>
      <c r="E6" s="47" t="str">
        <v>All organisations use the same configuration.</v>
      </c>
      <c r="F6" s="47"/>
    </row>
    <row r="7" ht="33" customHeight="1">
      <c r="A7" s="12" t="str">
        <v>Counted users per organisation</v>
      </c>
      <c r="B7" s="12"/>
      <c r="C7" s="12"/>
      <c r="D7" s="39" t="n">
        <v>5</v>
      </c>
      <c r="E7" s="47" t="str">
        <v>Free: do not count its one included accountant.</v>
      </c>
      <c r="F7" s="47"/>
    </row>
    <row r="8" ht="33" customHeight="1">
      <c r="A8" s="12" t="str">
        <v>GST assumption</v>
      </c>
      <c r="B8" s="12"/>
      <c r="C8" s="12"/>
      <c r="D8" s="40" t="n">
        <v>0.18</v>
      </c>
      <c r="E8" s="47" t="str">
        <v>Tax model only. Match the final invoice.</v>
      </c>
      <c r="F8" s="47"/>
    </row>
    <row r="9" ht="33" customHeight="1">
      <c r="A9" s="12" t="str">
        <v>Extra payroll employees / org</v>
      </c>
      <c r="B9" s="12"/>
      <c r="C9" s="12"/>
      <c r="D9" s="39" t="n">
        <v>0</v>
      </c>
      <c r="E9" s="47" t="str">
        <v>Beyond included capacity; Premium or above.</v>
      </c>
      <c r="F9" s="47"/>
    </row>
    <row r="10" ht="33" customHeight="1">
      <c r="A10" s="12" t="str">
        <v>Extra locations / org</v>
      </c>
      <c r="B10" s="12"/>
      <c r="C10" s="12"/>
      <c r="D10" s="39" t="n">
        <v>0</v>
      </c>
      <c r="E10" s="47" t="str">
        <v>Extra paid locations, not total branches.</v>
      </c>
      <c r="F10" s="47"/>
    </row>
    <row r="11" ht="33" customHeight="1">
      <c r="A11" s="12" t="str">
        <v>Extra document scan packs / org</v>
      </c>
      <c r="B11" s="12"/>
      <c r="C11" s="12"/>
      <c r="D11" s="39" t="n">
        <v>0</v>
      </c>
      <c r="E11" s="47" t="str">
        <v>50 document scans per additional pack.</v>
      </c>
      <c r="F11" s="47"/>
    </row>
    <row r="12" ht="33" customHeight="1">
      <c r="A12" s="12" t="str">
        <v>Extra shipping packs / org</v>
      </c>
      <c r="B12" s="12"/>
      <c r="C12" s="12"/>
      <c r="D12" s="39" t="n">
        <v>0</v>
      </c>
      <c r="E12" s="47" t="str">
        <v>50 orders + 50 labels per pack.</v>
      </c>
      <c r="F12" s="47"/>
    </row>
    <row r="13" ht="33" customHeight="1">
      <c r="A13" s="12" t="str">
        <v>Expense-claim users / org</v>
      </c>
      <c r="B13" s="12"/>
      <c r="C13" s="12"/>
      <c r="D13" s="39" t="n">
        <v>0</v>
      </c>
      <c r="E13" s="47" t="str">
        <v>Paid add-on users, separate from login seats.</v>
      </c>
      <c r="F13" s="47"/>
    </row>
    <row r="14" ht="33" customHeight="1">
      <c r="A14" s="12" t="str">
        <v>BillPay per organisation (0 or 1)</v>
      </c>
      <c r="B14" s="12"/>
      <c r="C14" s="12"/>
      <c r="D14" s="39" t="n">
        <v>0</v>
      </c>
      <c r="E14" s="47" t="str">
        <v>Set 1 only when this add-on is required.</v>
      </c>
      <c r="F14" s="47"/>
    </row>
    <row r="15" ht="33" customHeight="1">
      <c r="A15" s="12" t="str">
        <v>Other services per month (₹)</v>
      </c>
      <c r="B15" s="12"/>
      <c r="C15" s="12"/>
      <c r="D15" s="44" t="n">
        <v>0</v>
      </c>
      <c r="E15" s="47" t="str">
        <v>Aggregate allowance across the business.</v>
      </c>
      <c r="F15" s="47"/>
    </row>
    <row r="16" ht="33" customHeight="1">
      <c r="A16" s="12" t="str">
        <v>Other services per year (₹)</v>
      </c>
      <c r="B16" s="12"/>
      <c r="C16" s="12"/>
      <c r="D16" s="44" t="n">
        <v>0</v>
      </c>
      <c r="E16" s="47" t="str">
        <v>Aggregate annual allowance; not a monthly rate.</v>
      </c>
      <c r="F16" s="47"/>
    </row>
    <row r="17" ht="33" customHeight="1">
      <c r="A17" s="12" t="str">
        <v>One-time setup allowance (₹)</v>
      </c>
      <c r="B17" s="12"/>
      <c r="C17" s="12"/>
      <c r="D17" s="44" t="n">
        <v>0</v>
      </c>
      <c r="E17" s="47" t="str">
        <v>No assumed vendor implementation fee.</v>
      </c>
      <c r="F17" s="47"/>
    </row>
    <row r="18" ht="33" customHeight="1">
      <c r="A18" s="12" t="str">
        <v>One-time SMS credits (total)</v>
      </c>
      <c r="B18" s="12"/>
      <c r="C18" s="12"/>
      <c r="D18" s="39" t="n">
        <v>0</v>
      </c>
      <c r="E18" s="47" t="str">
        <v>0, or at least 5 credits; ₹75/credit.</v>
      </c>
      <c r="F18" s="47"/>
    </row>
    <row r="19" ht="24" customHeight="1">
      <c r="A19" s="4"/>
      <c r="B19" s="4"/>
      <c r="C19" s="4"/>
      <c r="D19" s="4"/>
      <c r="E19" s="4"/>
      <c r="F19" s="4"/>
    </row>
    <row r="20" ht="33" customHeight="1">
      <c r="A20" s="12" t="str">
        <v>Free eligibility checked? Yes / No</v>
      </c>
      <c r="B20" s="12"/>
      <c r="C20" s="12"/>
      <c r="D20" s="39" t="str">
        <v>No</v>
      </c>
      <c r="E20" s="47" t="str">
        <v>Check revenue, invoice/bill limits and features.</v>
      </c>
      <c r="F20" s="47"/>
    </row>
    <row r="21" ht="24" customHeight="1">
      <c r="A21" s="4"/>
      <c r="B21" s="4"/>
      <c r="C21" s="4"/>
      <c r="D21" s="4"/>
      <c r="E21" s="4"/>
      <c r="F21" s="4"/>
    </row>
    <row r="22" ht="24" customHeight="1">
      <c r="A22" s="4" t="str">
        <v>Included counted users / org</v>
      </c>
      <c r="B22" s="4"/>
      <c r="C22" s="4"/>
      <c r="D22" s="4" t="n">
        <f>IFERROR(INDEX('Rate Card'!$D$5:$D$10,MATCH(D5,'Rate Card'!$A$5:$A$10,0)),0)</f>
        <v>3</v>
      </c>
      <c r="E22" s="4"/>
      <c r="F22" s="4"/>
    </row>
    <row r="23" ht="24" customHeight="1">
      <c r="A23" s="4" t="str">
        <v>Extra login seats to buy / org</v>
      </c>
      <c r="B23" s="4"/>
      <c r="C23" s="4"/>
      <c r="D23" s="4" t="n">
        <f>MAX(0,D7-D22)</f>
        <v>2</v>
      </c>
      <c r="E23" s="4"/>
      <c r="F23" s="4"/>
    </row>
    <row r="24" ht="42" customHeight="1">
      <c r="A24" s="4" t="str">
        <v>Input / eligibility check</v>
      </c>
      <c r="B24" s="4"/>
      <c r="C24" s="4"/>
      <c r="D24" s="52" t="str">
        <f>IF(COUNTIF('Rate Card'!$A$5:$A$10,D5)=0,"CHECK PLAN",IF(OR(D6&lt;1,D7&lt;1,MIN(D8:D18)&lt;0,D8&gt;1,D14&gt;1),"CHECK INPUTS",IF(AND(D5="Free",OR(D7&gt;1,SUM(D9:D10,D12:D14,D18)&gt;0,D20&lt;&gt;"Yes")),"CHECK FREE ELIGIBILITY",IF(AND(D9&gt;0,OR(D5="Free",D5="Standard",D5="Professional")),"PAYROLL TIER REQUIRED",IF(AND(D18&gt;0,D18&lt;5),"MINIMUM 5 SMS CREDITS","OK")))))</f>
        <v>OK</v>
      </c>
      <c r="E24" s="52"/>
      <c r="F24" s="52"/>
    </row>
    <row r="25" ht="24" customHeight="1">
      <c r="A25" s="4"/>
      <c r="B25" s="4"/>
      <c r="C25" s="4"/>
      <c r="D25" s="4"/>
      <c r="E25" s="4"/>
      <c r="F25" s="4"/>
    </row>
    <row r="26" ht="30" customHeight="1">
      <c r="A26" s="8" t="str">
        <v>Calculated budget | all figures in INR</v>
      </c>
      <c r="B26" s="8"/>
      <c r="C26" s="8"/>
      <c r="D26" s="8"/>
      <c r="E26" s="8"/>
      <c r="F26" s="8"/>
    </row>
    <row r="27" ht="35" customHeight="1">
      <c r="A27" s="4"/>
      <c r="B27" s="4"/>
      <c r="C27" s="4"/>
      <c r="D27" s="20" t="str">
        <v>Monthly billing</v>
      </c>
      <c r="E27" s="20" t="str">
        <v>Annual billing</v>
      </c>
      <c r="F27" s="20" t="str">
        <v>Meaning</v>
      </c>
    </row>
    <row r="28" ht="31" customHeight="1">
      <c r="A28" s="12" t="str">
        <v>Plan rate per org / month</v>
      </c>
      <c r="B28" s="12"/>
      <c r="C28" s="12"/>
      <c r="D28" s="24" t="n">
        <f>IF($D$24="OK",INDEX('Rate Card'!$B$5:$B$10,MATCH($D$5,'Rate Card'!$A$5:$A$10,0)),"")</f>
        <v>899</v>
      </c>
      <c r="E28" s="24" t="n">
        <f>IF($D$24="OK",INDEX('Rate Card'!$C$5:$C$10,MATCH($D$5,'Rate Card'!$A$5:$A$10,0)),"")</f>
        <v>749</v>
      </c>
      <c r="F28" s="60"/>
    </row>
    <row r="29" ht="31" customHeight="1">
      <c r="A29" s="12" t="str">
        <v>Extra seats per org / month</v>
      </c>
      <c r="B29" s="12"/>
      <c r="C29" s="12"/>
      <c r="D29" s="24" t="n">
        <f>IF($D$24="OK",$D$23*'Rate Card'!B15,"")</f>
        <v>360</v>
      </c>
      <c r="E29" s="24" t="n">
        <f>IF($D$24="OK",$D$23*'Rate Card'!C15,"")</f>
        <v>300</v>
      </c>
      <c r="F29" s="60"/>
    </row>
    <row r="30" ht="31" customHeight="1">
      <c r="A30" s="12" t="str">
        <v>Other add-ons per org / month</v>
      </c>
      <c r="B30" s="12"/>
      <c r="C30" s="12"/>
      <c r="D30" s="24" t="n">
        <f>IF($D$24="OK",SUM($D$9*'Rate Card'!B16,$D$10*'Rate Card'!B17,$D$11*'Rate Card'!B18,$D$12*'Rate Card'!B19,$D$13*'Rate Card'!B20,$D$14*'Rate Card'!B21),"")</f>
        <v>0</v>
      </c>
      <c r="E30" s="24" t="n">
        <f>IF($D$24="OK",SUM($D$9*'Rate Card'!C16,$D$10*'Rate Card'!C17,$D$11*'Rate Card'!C18,$D$12*'Rate Card'!C19,$D$13*'Rate Card'!C20,$D$14*'Rate Card'!C21),"")</f>
        <v>0</v>
      </c>
      <c r="F30" s="60"/>
    </row>
    <row r="31" ht="31" customHeight="1">
      <c r="A31" s="12" t="str">
        <v>Books monthly equivalent / org</v>
      </c>
      <c r="B31" s="12"/>
      <c r="C31" s="12"/>
      <c r="D31" s="24" t="n">
        <f>IF($D$24="OK",SUM(D28:D30),"")</f>
        <v>1259</v>
      </c>
      <c r="E31" s="24" t="n">
        <f>IF($D$24="OK",SUM(E28:E30),"")</f>
        <v>1049</v>
      </c>
      <c r="F31" s="60"/>
    </row>
    <row r="32" ht="31" customHeight="1">
      <c r="A32" s="12" t="str">
        <v>Books for all orgs / 12 months</v>
      </c>
      <c r="B32" s="12"/>
      <c r="C32" s="12"/>
      <c r="D32" s="24" t="n">
        <f>IF($D$24="OK",D31*12*$D$6,"")</f>
        <v>15108</v>
      </c>
      <c r="E32" s="24" t="n">
        <f>IF($D$24="OK",E31*12*$D$6,"")</f>
        <v>12588</v>
      </c>
      <c r="F32" s="60" t="str">
        <v>Projects 12 months at today's rates.</v>
      </c>
    </row>
    <row r="33" ht="31" customHeight="1">
      <c r="A33" s="12" t="str">
        <v>Other recurring services / year</v>
      </c>
      <c r="B33" s="12"/>
      <c r="C33" s="12"/>
      <c r="D33" s="24" t="n">
        <f>IF($D$24="OK",SUM($D$15*12,$D$16),"")</f>
        <v>0</v>
      </c>
      <c r="E33" s="24" t="n">
        <f>IF($D$24="OK",SUM($D$15*12,$D$16),"")</f>
        <v>0</v>
      </c>
      <c r="F33" s="60"/>
    </row>
    <row r="34" ht="31" customHeight="1">
      <c r="A34" s="20" t="str">
        <v>Recurring total before GST</v>
      </c>
      <c r="B34" s="20"/>
      <c r="C34" s="20"/>
      <c r="D34" s="58" t="n">
        <f>IF($D$24="OK",SUM(D32:D33),"")</f>
        <v>15108</v>
      </c>
      <c r="E34" s="58" t="n">
        <f>IF($D$24="OK",SUM(E32:E33),"")</f>
        <v>12588</v>
      </c>
      <c r="F34" s="61"/>
    </row>
    <row r="35" ht="31" customHeight="1">
      <c r="A35" s="12" t="str">
        <v>GST on recurring budget</v>
      </c>
      <c r="B35" s="12"/>
      <c r="C35" s="12"/>
      <c r="D35" s="24" t="n">
        <f>IF($D$24="OK",ROUND(D34*$D$8,2),"")</f>
        <v>2719.44</v>
      </c>
      <c r="E35" s="24" t="n">
        <f>IF($D$24="OK",ROUND(E34*$D$8,2),"")</f>
        <v>2265.84</v>
      </c>
      <c r="F35" s="60"/>
    </row>
    <row r="36" ht="31" customHeight="1">
      <c r="A36" s="20" t="str">
        <v>Full-year recurring cash</v>
      </c>
      <c r="B36" s="20"/>
      <c r="C36" s="20"/>
      <c r="D36" s="58" t="n">
        <f>IF($D$24="OK",SUM(D34:D35),"")</f>
        <v>17827.44</v>
      </c>
      <c r="E36" s="58" t="n">
        <f>IF($D$24="OK",SUM(E34:E35),"")</f>
        <v>14853.84</v>
      </c>
      <c r="F36" s="61" t="str">
        <v>Includes all recurring allowances.</v>
      </c>
    </row>
    <row r="37" ht="31" customHeight="1">
      <c r="A37" s="12" t="str">
        <v>Setup allowance incl GST</v>
      </c>
      <c r="B37" s="12"/>
      <c r="C37" s="12"/>
      <c r="D37" s="24" t="n">
        <f>IF($D$24="OK",ROUND($D$17*(1+$D$8),2),"")</f>
        <v>0</v>
      </c>
      <c r="E37" s="24" t="n">
        <f>IF($D$24="OK",ROUND($D$17*(1+$D$8),2),"")</f>
        <v>0</v>
      </c>
      <c r="F37" s="60"/>
    </row>
    <row r="38" ht="31" customHeight="1">
      <c r="A38" s="12" t="str">
        <v>One-time SMS budget incl GST</v>
      </c>
      <c r="B38" s="12"/>
      <c r="C38" s="12"/>
      <c r="D38" s="24" t="n">
        <f>IF($D$24="OK",ROUND($D$18*'Rate Card'!$B$22*(1+$D$8),2),"")</f>
        <v>0</v>
      </c>
      <c r="E38" s="24" t="n">
        <f>IF($D$24="OK",ROUND($D$18*'Rate Card'!$B$22*(1+$D$8),2),"")</f>
        <v>0</v>
      </c>
      <c r="F38" s="60"/>
    </row>
    <row r="39" ht="31" customHeight="1">
      <c r="A39" s="20" t="str">
        <v>Total year-one budget</v>
      </c>
      <c r="B39" s="20"/>
      <c r="C39" s="20"/>
      <c r="D39" s="58" t="n">
        <f>IF($D$24="OK",SUM(D36:D38),"")</f>
        <v>17827.44</v>
      </c>
      <c r="E39" s="58" t="n">
        <f>IF($D$24="OK",SUM(E36:E38),"")</f>
        <v>14853.84</v>
      </c>
      <c r="F39" s="61" t="str">
        <v>Recurring + one-time costs.</v>
      </c>
    </row>
    <row r="40" ht="31" customHeight="1">
      <c r="A40" s="12" t="str">
        <v>First Books bill only incl GST</v>
      </c>
      <c r="B40" s="12"/>
      <c r="C40" s="12"/>
      <c r="D40" s="24" t="n">
        <f>IF($D$24="OK",ROUND(D31*$D$6*1*(1+$D$8),2),"")</f>
        <v>1485.62</v>
      </c>
      <c r="E40" s="24" t="n">
        <f>IF($D$24="OK",ROUND(E31*$D$6*12*(1+$D$8),2),"")</f>
        <v>14853.84</v>
      </c>
      <c r="F40" s="60" t="str">
        <v>Excludes other services, setup and SMS.</v>
      </c>
    </row>
    <row r="41" ht="31" customHeight="1">
      <c r="A41" s="12" t="str">
        <v>Recurring monthly equivalent</v>
      </c>
      <c r="B41" s="12"/>
      <c r="C41" s="12"/>
      <c r="D41" s="24" t="n">
        <f>IF($D$24="OK",D36/12,"")</f>
        <v>1485.62</v>
      </c>
      <c r="E41" s="24" t="n">
        <f>IF($D$24="OK",E36/12,"")</f>
        <v>1237.82</v>
      </c>
      <c r="F41" s="60" t="str">
        <v>A budget equivalent, not a monthly bill.</v>
      </c>
    </row>
    <row r="42" ht="31" customHeight="1">
      <c r="A42" s="4"/>
      <c r="B42" s="4"/>
      <c r="C42" s="4"/>
      <c r="D42" s="24"/>
      <c r="E42" s="24"/>
      <c r="F42" s="60"/>
    </row>
    <row r="43" ht="31" customHeight="1">
      <c r="A43" s="20" t="str">
        <v>Saving on annual: year-one cash</v>
      </c>
      <c r="B43" s="20"/>
      <c r="C43" s="20"/>
      <c r="D43" s="58" t="n">
        <f>IF($D$24="OK",ROUND(D39-E39,2),"")</f>
        <v>2973.6</v>
      </c>
      <c r="E43" s="58"/>
      <c r="F43" s="61" t="str">
        <v>Positive = annual route costs less.</v>
      </c>
    </row>
    <row r="44" ht="24" customHeight="1">
      <c r="A44" s="4"/>
      <c r="B44" s="4"/>
      <c r="C44" s="4"/>
      <c r="D44" s="4"/>
      <c r="E44" s="4"/>
      <c r="F44" s="4"/>
    </row>
    <row r="45" ht="42" customHeight="1">
      <c r="A45" s="12" t="str">
        <v>Default scenario: Standard with five counted users, one organisation, no optional extras and 18% GST.</v>
      </c>
      <c r="B45" s="12"/>
      <c r="C45" s="12"/>
      <c r="D45" s="12"/>
      <c r="E45" s="12"/>
      <c r="F45" s="12"/>
    </row>
    <row r="46" ht="24" customHeight="1">
      <c r="A46" s="4"/>
      <c r="B46" s="4"/>
      <c r="C46" s="4"/>
      <c r="D46" s="4"/>
      <c r="E46" s="4"/>
      <c r="F46" s="4"/>
    </row>
    <row r="47" ht="42" customHeight="1">
      <c r="A47" s="12" t="str">
        <v>Annual Standard + 2 seats: ₹12,588 before GST; ₹14,853.84 including 18%. Professional with 5 seats: ₹17,988 before GST. A ₹5,400 pre-tax difference is not a substitute for required Professional features.</v>
      </c>
      <c r="B47" s="12"/>
      <c r="C47" s="12"/>
      <c r="D47" s="12"/>
      <c r="E47" s="12"/>
      <c r="F47" s="12"/>
    </row>
    <row r="48" ht="24" customHeight="1">
      <c r="A48" s="4"/>
      <c r="B48" s="4"/>
      <c r="C48" s="4"/>
      <c r="D48" s="4"/>
      <c r="E48" s="4"/>
      <c r="F48" s="4"/>
    </row>
    <row r="49" ht="42" customHeight="1">
      <c r="A49" s="12" t="str">
        <v>Support entitlements are inconsistent across Zoho's public pages; confirm them. Add paid support or implementation only after a written quote.</v>
      </c>
      <c r="B49" s="12"/>
      <c r="C49" s="12"/>
      <c r="D49" s="12"/>
      <c r="E49" s="12"/>
      <c r="F49" s="12"/>
    </row>
    <row r="50" ht="24" customHeight="1">
      <c r="A50" s="4"/>
      <c r="B50" s="4"/>
      <c r="C50" s="4"/>
      <c r="D50" s="4"/>
      <c r="E50" s="4"/>
      <c r="F50" s="4"/>
    </row>
    <row r="51" ht="24" customHeight="1">
      <c r="A51" s="4"/>
      <c r="B51" s="4"/>
      <c r="C51" s="4"/>
      <c r="D51" s="4"/>
      <c r="E51" s="4"/>
      <c r="F51" s="4"/>
    </row>
    <row r="52" ht="24" customHeight="1">
      <c r="A52" s="4"/>
      <c r="B52" s="4"/>
      <c r="C52" s="4"/>
      <c r="D52" s="4"/>
      <c r="E52" s="4"/>
      <c r="F52" s="4"/>
    </row>
    <row r="53" ht="24" customHeight="1">
      <c r="A53" s="4"/>
      <c r="B53" s="4"/>
      <c r="C53" s="4"/>
      <c r="D53" s="4"/>
      <c r="E53" s="4"/>
      <c r="F53" s="4"/>
    </row>
    <row r="54" ht="24" customHeight="1">
      <c r="A54" s="4"/>
      <c r="B54" s="4"/>
      <c r="C54" s="4"/>
      <c r="D54" s="4"/>
      <c r="E54" s="4"/>
      <c r="F54" s="4"/>
    </row>
    <row r="55" ht="24" customHeight="1">
      <c r="A55" s="4"/>
      <c r="B55" s="4"/>
      <c r="C55" s="4"/>
      <c r="D55" s="4"/>
      <c r="E55" s="4"/>
      <c r="F55" s="4"/>
    </row>
    <row r="56" ht="24" customHeight="1">
      <c r="A56" s="4"/>
      <c r="B56" s="4"/>
      <c r="C56" s="4"/>
      <c r="D56" s="4"/>
      <c r="E56" s="4"/>
      <c r="F56" s="4"/>
    </row>
    <row r="57" ht="24" customHeight="1">
      <c r="A57" s="4"/>
      <c r="B57" s="4"/>
      <c r="C57" s="4"/>
      <c r="D57" s="4"/>
      <c r="E57" s="4"/>
      <c r="F57" s="4"/>
    </row>
    <row r="58" ht="24" customHeight="1">
      <c r="A58" s="4"/>
      <c r="B58" s="4"/>
      <c r="C58" s="4"/>
      <c r="D58" s="4"/>
      <c r="E58" s="4"/>
      <c r="F58" s="4"/>
    </row>
    <row r="59" ht="24" customHeight="1">
      <c r="A59" s="4"/>
      <c r="B59" s="4"/>
      <c r="C59" s="4"/>
      <c r="D59" s="4"/>
      <c r="E59" s="4"/>
      <c r="F59" s="4"/>
    </row>
    <row r="60" ht="24" customHeight="1">
      <c r="A60" s="4"/>
      <c r="B60" s="4"/>
      <c r="C60" s="4"/>
      <c r="D60" s="4"/>
      <c r="E60" s="4"/>
      <c r="F60" s="4"/>
    </row>
  </sheetData>
  <mergeCells>
    <mergeCell ref="A1:F1"/>
    <mergeCell ref="A2:F2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0:C20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20:F20"/>
    <mergeCell ref="A22:C22"/>
    <mergeCell ref="A23:C23"/>
    <mergeCell ref="A24:C24"/>
    <mergeCell ref="D24:F24"/>
    <mergeCell ref="A26:F26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3:C43"/>
    <mergeCell ref="A45:F45"/>
    <mergeCell ref="A47:F47"/>
    <mergeCell ref="A49:F49"/>
  </mergeCells>
  <dataValidations count="7">
    <dataValidation type="list" allowBlank="0" showErrorMessage="1" errorTitle="Check input" error="Choose an allowed value." sqref="D5" errorStyle="stop">
      <formula1>"Free,Standard,Professional,Premium,Elite,Ultimate"</formula1>
    </dataValidation>
    <dataValidation type="list" allowBlank="0" showErrorMessage="1" errorTitle="Check input" error="Choose an allowed value." sqref="D20" errorStyle="stop">
      <formula1>"Yes,No"</formula1>
    </dataValidation>
    <dataValidation type="whole" allowBlank="0" showErrorMessage="1" errorTitle="Check input" error="Choose an allowed value." sqref="D6 D7" errorStyle="stop" operator="between">
      <formula1>1</formula1>
      <formula2>100000</formula2>
    </dataValidation>
    <dataValidation type="whole" allowBlank="0" showErrorMessage="1" errorTitle="Check input" error="Choose an allowed value." sqref="D9:D13 D18" errorStyle="stop" operator="between">
      <formula1>0</formula1>
      <formula2>100000</formula2>
    </dataValidation>
    <dataValidation type="whole" allowBlank="0" showErrorMessage="1" errorTitle="Check input" error="Choose an allowed value." sqref="D14" errorStyle="stop" operator="between">
      <formula1>0</formula1>
      <formula2>1</formula2>
    </dataValidation>
    <dataValidation type="decimal" allowBlank="0" showErrorMessage="1" errorTitle="Check input" error="Choose an allowed value." sqref="D8" errorStyle="stop" operator="between">
      <formula1>0</formula1>
      <formula2>1</formula2>
    </dataValidation>
    <dataValidation type="decimal" allowBlank="0" showErrorMessage="1" errorTitle="Check input" error="Choose an allowed value." sqref="D15:D17" errorStyle="stop" operator="between">
      <formula1>0</formula1>
      <formula2>1000000000</formula2>
    </dataValidation>
  </dataValidations>
  <pageMargins left="0.7" right="0.7" top="0.75" bottom="0.7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>
  <sheetFormatPr defaultRowHeight="15"/>
  <cols>
    <col min="1" max="1" width="30" hidden="0" customWidth="1"/>
    <col min="2" max="2" width="18" hidden="0" customWidth="1"/>
    <col min="3" max="3" width="20" hidden="0" customWidth="1"/>
    <col min="4" max="4" width="18" hidden="0" customWidth="1"/>
    <col min="5" max="5" width="20" hidden="0" customWidth="1"/>
    <col min="6" max="6" width="25" hidden="0" customWidth="1"/>
    <col min="7" max="7" width="60" hidden="0" customWidth="1"/>
  </cols>
  <sheetData>
    <row r="1" ht="30" customHeight="1">
      <c r="A1" s="8" t="str">
        <v>Official rate inputs | India edition</v>
      </c>
      <c r="B1" s="8"/>
      <c r="C1" s="8"/>
      <c r="D1" s="8"/>
      <c r="E1" s="8"/>
      <c r="F1" s="8"/>
      <c r="G1" s="8"/>
    </row>
    <row r="2" ht="42" customHeight="1">
      <c r="A2" s="12" t="str">
        <v>Prices are per organisation unless a unit is stated; before local taxes. Source: Zoho India pricing and detailed comparison.</v>
      </c>
      <c r="B2" s="12"/>
      <c r="C2" s="12"/>
      <c r="D2" s="12"/>
      <c r="E2" s="12"/>
      <c r="F2" s="12"/>
      <c r="G2" s="12"/>
    </row>
    <row r="3" ht="24" customHeight="1">
      <c r="A3" s="4"/>
      <c r="B3" s="4"/>
      <c r="C3" s="4"/>
      <c r="D3" s="4"/>
      <c r="E3" s="4"/>
      <c r="F3" s="4"/>
      <c r="G3" s="4"/>
    </row>
    <row r="4" ht="40" customHeight="1">
      <c r="A4" s="20" t="str">
        <v>Plan</v>
      </c>
      <c r="B4" s="20" t="str">
        <v>Monthly (₹)</v>
      </c>
      <c r="C4" s="20" t="str">
        <v>Annual equivalent (₹/mo)</v>
      </c>
      <c r="D4" s="20" t="str">
        <v>Included users</v>
      </c>
      <c r="E4" s="20" t="str">
        <v>Invoices / year</v>
      </c>
      <c r="F4" s="20" t="str">
        <v>Payroll capacity</v>
      </c>
      <c r="G4" s="20" t="str">
        <v>Source</v>
      </c>
    </row>
    <row r="5" ht="24" customHeight="1">
      <c r="A5" s="4" t="str">
        <v>Free</v>
      </c>
      <c r="B5" s="26" t="n">
        <v>0</v>
      </c>
      <c r="C5" s="26" t="n">
        <v>0</v>
      </c>
      <c r="D5" s="27" t="n">
        <v>1</v>
      </c>
      <c r="E5" s="27" t="n">
        <v>1000</v>
      </c>
      <c r="F5" s="27" t="n">
        <v>0</v>
      </c>
      <c r="G5" s="34" t="str">
        <v>https://www.zoho.com/in/books/pricing/</v>
      </c>
    </row>
    <row r="6" ht="24" customHeight="1">
      <c r="A6" s="4" t="str">
        <v>Standard</v>
      </c>
      <c r="B6" s="26" t="n">
        <v>899</v>
      </c>
      <c r="C6" s="26" t="n">
        <v>749</v>
      </c>
      <c r="D6" s="27" t="n">
        <v>3</v>
      </c>
      <c r="E6" s="27" t="n">
        <v>5000</v>
      </c>
      <c r="F6" s="27" t="n">
        <v>0</v>
      </c>
      <c r="G6" s="34" t="str">
        <v>https://www.zoho.com/in/books/pricing/</v>
      </c>
    </row>
    <row r="7" ht="24" customHeight="1">
      <c r="A7" s="4" t="str">
        <v>Professional</v>
      </c>
      <c r="B7" s="26" t="n">
        <v>1799</v>
      </c>
      <c r="C7" s="26" t="n">
        <v>1499</v>
      </c>
      <c r="D7" s="27" t="n">
        <v>5</v>
      </c>
      <c r="E7" s="27" t="n">
        <v>10000</v>
      </c>
      <c r="F7" s="27" t="n">
        <v>0</v>
      </c>
      <c r="G7" s="34" t="str">
        <v>https://www.zoho.com/in/books/pricing/</v>
      </c>
    </row>
    <row r="8" ht="24" customHeight="1">
      <c r="A8" s="4" t="str">
        <v>Premium</v>
      </c>
      <c r="B8" s="26" t="n">
        <v>3599</v>
      </c>
      <c r="C8" s="26" t="n">
        <v>2999</v>
      </c>
      <c r="D8" s="27" t="n">
        <v>10</v>
      </c>
      <c r="E8" s="27" t="n">
        <v>25000</v>
      </c>
      <c r="F8" s="27" t="n">
        <v>10</v>
      </c>
      <c r="G8" s="34" t="str">
        <v>https://www.zoho.com/in/books/pricing/</v>
      </c>
    </row>
    <row r="9" ht="24" customHeight="1">
      <c r="A9" s="4" t="str">
        <v>Elite</v>
      </c>
      <c r="B9" s="26" t="n">
        <v>5999</v>
      </c>
      <c r="C9" s="26" t="n">
        <v>4999</v>
      </c>
      <c r="D9" s="27" t="n">
        <v>15</v>
      </c>
      <c r="E9" s="27" t="n">
        <v>100000</v>
      </c>
      <c r="F9" s="27" t="n">
        <v>20</v>
      </c>
      <c r="G9" s="34" t="str">
        <v>https://www.zoho.com/in/books/pricing/</v>
      </c>
    </row>
    <row r="10" ht="24" customHeight="1">
      <c r="A10" s="4" t="str">
        <v>Ultimate</v>
      </c>
      <c r="B10" s="26" t="n">
        <v>9599</v>
      </c>
      <c r="C10" s="26" t="n">
        <v>7999</v>
      </c>
      <c r="D10" s="27" t="n">
        <v>25</v>
      </c>
      <c r="E10" s="27" t="n">
        <v>100000</v>
      </c>
      <c r="F10" s="27" t="n">
        <v>20</v>
      </c>
      <c r="G10" s="34" t="str">
        <v>https://www.zoho.com/in/books/pricing/</v>
      </c>
    </row>
    <row r="11" ht="24" customHeight="1">
      <c r="A11" s="4"/>
      <c r="B11" s="4"/>
      <c r="C11" s="4"/>
      <c r="D11" s="4"/>
      <c r="E11" s="4"/>
      <c r="F11" s="4"/>
      <c r="G11" s="4"/>
    </row>
    <row r="12" ht="24" customHeight="1">
      <c r="A12" s="4"/>
      <c r="B12" s="4"/>
      <c r="C12" s="4"/>
      <c r="D12" s="4"/>
      <c r="E12" s="4"/>
      <c r="F12" s="4"/>
      <c r="G12" s="4"/>
    </row>
    <row r="13" ht="30" customHeight="1">
      <c r="A13" s="8" t="str">
        <v>Published add-on rates</v>
      </c>
      <c r="B13" s="8"/>
      <c r="C13" s="8"/>
      <c r="D13" s="8"/>
      <c r="E13" s="8"/>
      <c r="F13" s="8"/>
      <c r="G13" s="8"/>
    </row>
    <row r="14" ht="40" customHeight="1">
      <c r="A14" s="20" t="str">
        <v>Add-on</v>
      </c>
      <c r="B14" s="20" t="str">
        <v>Monthly (₹)</v>
      </c>
      <c r="C14" s="20" t="str">
        <v>Annual equivalent (₹/mo)</v>
      </c>
      <c r="D14" s="20" t="str">
        <v>Unit</v>
      </c>
      <c r="E14" s="20" t="str">
        <v>Eligibility note</v>
      </c>
      <c r="F14" s="20" t="str">
        <v>Source</v>
      </c>
      <c r="G14" s="20"/>
    </row>
    <row r="15" ht="46" customHeight="1">
      <c r="A15" s="12" t="str">
        <v>Extra user</v>
      </c>
      <c r="B15" s="36" t="n">
        <v>180</v>
      </c>
      <c r="C15" s="36" t="n">
        <v>150</v>
      </c>
      <c r="D15" s="12" t="str">
        <v>per user / month</v>
      </c>
      <c r="E15" s="12" t="str">
        <v>Paid plans</v>
      </c>
      <c r="F15" s="12" t="str">
        <v>https://www.zoho.com/in/books/pricing/</v>
      </c>
      <c r="G15" s="12"/>
    </row>
    <row r="16" ht="46" customHeight="1">
      <c r="A16" s="12" t="str">
        <v>Extra payroll employee</v>
      </c>
      <c r="B16" s="36" t="n">
        <v>75</v>
      </c>
      <c r="C16" s="36" t="n">
        <v>60</v>
      </c>
      <c r="D16" s="12" t="str">
        <v>per employee / month</v>
      </c>
      <c r="E16" s="12" t="str">
        <v>Premium and above</v>
      </c>
      <c r="F16" s="12" t="str">
        <v>https://www.zoho.com/in/books/pricing/</v>
      </c>
      <c r="G16" s="12"/>
    </row>
    <row r="17" ht="46" customHeight="1">
      <c r="A17" s="12" t="str">
        <v>Extra location</v>
      </c>
      <c r="B17" s="36" t="n">
        <v>720</v>
      </c>
      <c r="C17" s="36" t="n">
        <v>600</v>
      </c>
      <c r="D17" s="12" t="str">
        <v>per location / month</v>
      </c>
      <c r="E17" s="12" t="str">
        <v>Paid plan; confirm compatibility</v>
      </c>
      <c r="F17" s="12" t="str">
        <v>https://www.zoho.com/in/books/pricing/</v>
      </c>
      <c r="G17" s="12"/>
    </row>
    <row r="18" ht="46" customHeight="1">
      <c r="A18" s="12" t="str">
        <v>Document autoscans</v>
      </c>
      <c r="B18" s="36" t="n">
        <v>499</v>
      </c>
      <c r="C18" s="36" t="n">
        <v>419</v>
      </c>
      <c r="D18" s="12" t="str">
        <v>per 50 scans / month</v>
      </c>
      <c r="E18" s="12" t="str">
        <v>Free exception; verify workflow</v>
      </c>
      <c r="F18" s="12" t="str">
        <v>https://www.zoho.com/in/books/pricing/</v>
      </c>
      <c r="G18" s="12"/>
    </row>
    <row r="19" ht="46" customHeight="1">
      <c r="A19" s="12" t="str">
        <v>Orders and shipping labels</v>
      </c>
      <c r="B19" s="36" t="n">
        <v>360</v>
      </c>
      <c r="C19" s="36" t="n">
        <v>360</v>
      </c>
      <c r="D19" s="12" t="str">
        <v>50 orders + 50 labels / month</v>
      </c>
      <c r="E19" s="12" t="str">
        <v>Confirm plan compatibility</v>
      </c>
      <c r="F19" s="12" t="str">
        <v>https://www.zoho.com/in/books/pricing/</v>
      </c>
      <c r="G19" s="12"/>
    </row>
    <row r="20" ht="46" customHeight="1">
      <c r="A20" s="12" t="str">
        <v>Expense claim user</v>
      </c>
      <c r="B20" s="36" t="n">
        <v>199</v>
      </c>
      <c r="C20" s="36" t="n">
        <v>149</v>
      </c>
      <c r="D20" s="12" t="str">
        <v>per user / month</v>
      </c>
      <c r="E20" s="12" t="str">
        <v>Paid plan; confirm compatibility</v>
      </c>
      <c r="F20" s="12" t="str">
        <v>https://www.zoho.com/in/books/pricing/</v>
      </c>
      <c r="G20" s="12"/>
    </row>
    <row r="21" ht="46" customHeight="1">
      <c r="A21" s="12" t="str">
        <v>BillPay</v>
      </c>
      <c r="B21" s="36" t="n">
        <v>3499</v>
      </c>
      <c r="C21" s="36" t="n">
        <v>2999</v>
      </c>
      <c r="D21" s="12" t="str">
        <v>per organisation / month</v>
      </c>
      <c r="E21" s="12" t="str">
        <v>Paid plan; confirm compatibility</v>
      </c>
      <c r="F21" s="12" t="str">
        <v>https://www.zoho.com/in/books/pricing/</v>
      </c>
      <c r="G21" s="12"/>
    </row>
    <row r="22" ht="46" customHeight="1">
      <c r="A22" s="12" t="str">
        <v>SMS credit</v>
      </c>
      <c r="B22" s="36" t="n">
        <v>75</v>
      </c>
      <c r="C22" s="36" t="n">
        <v>75</v>
      </c>
      <c r="D22" s="12" t="str">
        <v>per credit, one-time budget</v>
      </c>
      <c r="E22" s="12" t="str">
        <v>Minimum 5 credits per purchase</v>
      </c>
      <c r="F22" s="12" t="str">
        <v>https://www.zoho.com/in/books/pricing/</v>
      </c>
      <c r="G22" s="12"/>
    </row>
    <row r="23" ht="24" customHeight="1">
      <c r="A23" s="4"/>
      <c r="B23" s="4"/>
      <c r="C23" s="4"/>
      <c r="D23" s="4"/>
      <c r="E23" s="4"/>
      <c r="F23" s="4"/>
      <c r="G23" s="4"/>
    </row>
    <row r="24" ht="42" customHeight="1">
      <c r="A24" s="12" t="str">
        <v>Annual add-on rates are monthly equivalents billed annually. SMS is priced per credit, not per month. Order/shipping pack has the same published monthly equivalent on both cycles.</v>
      </c>
      <c r="B24" s="12"/>
      <c r="C24" s="12"/>
      <c r="D24" s="12"/>
      <c r="E24" s="12"/>
      <c r="F24" s="12"/>
      <c r="G24" s="12"/>
    </row>
    <row r="25" ht="24" customHeight="1">
      <c r="A25" s="4"/>
      <c r="B25" s="4"/>
      <c r="C25" s="4"/>
      <c r="D25" s="4"/>
      <c r="E25" s="4"/>
      <c r="F25" s="4"/>
      <c r="G25" s="4"/>
    </row>
    <row r="26" ht="42" customHeight="1">
      <c r="A26" s="12" t="str">
        <v>Free permits Document autoscans as an exception; other paid add-ons are not assumed available. Confirm the exact receipt-vs-document autoscan entitlement.</v>
      </c>
      <c r="B26" s="12"/>
      <c r="C26" s="12"/>
      <c r="D26" s="12"/>
      <c r="E26" s="12"/>
      <c r="F26" s="12"/>
      <c r="G26" s="12"/>
    </row>
    <row r="27" ht="24" customHeight="1">
      <c r="A27" s="4"/>
      <c r="B27" s="4"/>
      <c r="C27" s="4"/>
      <c r="D27" s="4"/>
      <c r="E27" s="4"/>
      <c r="F27" s="4"/>
      <c r="G27" s="4"/>
    </row>
    <row r="28" ht="42" customHeight="1">
      <c r="A28" s="12" t="str">
        <v>Included users: Free = 1 user + separate accountant. Paid-plan counts are treated as total included seats. Payroll capacity is not a guarantee of every separate Zoho Payroll feature.</v>
      </c>
      <c r="B28" s="12"/>
      <c r="C28" s="12"/>
      <c r="D28" s="12"/>
      <c r="E28" s="12"/>
      <c r="F28" s="12"/>
      <c r="G28" s="12"/>
    </row>
    <row r="29" ht="24" customHeight="1">
      <c r="A29" s="4"/>
      <c r="B29" s="4"/>
      <c r="C29" s="4"/>
      <c r="D29" s="4"/>
      <c r="E29" s="4"/>
      <c r="F29" s="4"/>
      <c r="G29" s="4"/>
    </row>
    <row r="30" ht="24" customHeight="1">
      <c r="A30" s="4"/>
      <c r="B30" s="4"/>
      <c r="C30" s="4"/>
      <c r="D30" s="4"/>
      <c r="E30" s="4"/>
      <c r="F30" s="4"/>
      <c r="G30" s="4"/>
    </row>
    <row r="31" ht="24" customHeight="1">
      <c r="A31" s="4"/>
      <c r="B31" s="4"/>
      <c r="C31" s="4"/>
      <c r="D31" s="4"/>
      <c r="E31" s="4"/>
      <c r="F31" s="4"/>
      <c r="G31" s="4"/>
    </row>
    <row r="32" ht="24" customHeight="1">
      <c r="A32" s="4"/>
      <c r="B32" s="4"/>
      <c r="C32" s="4"/>
      <c r="D32" s="4"/>
      <c r="E32" s="4"/>
      <c r="F32" s="4"/>
      <c r="G32" s="4"/>
    </row>
    <row r="33" ht="24" customHeight="1">
      <c r="A33" s="4"/>
      <c r="B33" s="4"/>
      <c r="C33" s="4"/>
      <c r="D33" s="4"/>
      <c r="E33" s="4"/>
      <c r="F33" s="4"/>
      <c r="G33" s="4"/>
    </row>
    <row r="34" ht="24" customHeight="1">
      <c r="A34" s="4"/>
      <c r="B34" s="4"/>
      <c r="C34" s="4"/>
      <c r="D34" s="4"/>
      <c r="E34" s="4"/>
      <c r="F34" s="4"/>
      <c r="G34" s="4"/>
    </row>
    <row r="35" ht="24" customHeight="1">
      <c r="A35" s="4"/>
      <c r="B35" s="4"/>
      <c r="C35" s="4"/>
      <c r="D35" s="4"/>
      <c r="E35" s="4"/>
      <c r="F35" s="4"/>
      <c r="G35" s="4"/>
    </row>
    <row r="36" ht="24" customHeight="1">
      <c r="A36" s="4"/>
      <c r="B36" s="4"/>
      <c r="C36" s="4"/>
      <c r="D36" s="4"/>
      <c r="E36" s="4"/>
      <c r="F36" s="4"/>
      <c r="G36" s="4"/>
    </row>
    <row r="37" ht="24" customHeight="1">
      <c r="A37" s="4"/>
      <c r="B37" s="4"/>
      <c r="C37" s="4"/>
      <c r="D37" s="4"/>
      <c r="E37" s="4"/>
      <c r="F37" s="4"/>
      <c r="G37" s="4"/>
    </row>
    <row r="38" ht="24" customHeight="1">
      <c r="A38" s="4"/>
      <c r="B38" s="4"/>
      <c r="C38" s="4"/>
      <c r="D38" s="4"/>
      <c r="E38" s="4"/>
      <c r="F38" s="4"/>
      <c r="G38" s="4"/>
    </row>
    <row r="39" ht="24" customHeight="1">
      <c r="A39" s="4"/>
      <c r="B39" s="4"/>
      <c r="C39" s="4"/>
      <c r="D39" s="4"/>
      <c r="E39" s="4"/>
      <c r="F39" s="4"/>
      <c r="G39" s="4"/>
    </row>
    <row r="40" ht="24" customHeight="1">
      <c r="A40" s="4"/>
      <c r="B40" s="4"/>
      <c r="C40" s="4"/>
      <c r="D40" s="4"/>
      <c r="E40" s="4"/>
      <c r="F40" s="4"/>
      <c r="G40" s="4"/>
    </row>
    <row r="41" ht="24" customHeight="1">
      <c r="A41" s="4"/>
      <c r="B41" s="4"/>
      <c r="C41" s="4"/>
      <c r="D41" s="4"/>
      <c r="E41" s="4"/>
      <c r="F41" s="4"/>
      <c r="G41" s="4"/>
    </row>
    <row r="42" ht="24" customHeight="1">
      <c r="A42" s="4"/>
      <c r="B42" s="4"/>
      <c r="C42" s="4"/>
      <c r="D42" s="4"/>
      <c r="E42" s="4"/>
      <c r="F42" s="4"/>
      <c r="G42" s="4"/>
    </row>
    <row r="43" ht="24" customHeight="1">
      <c r="A43" s="4"/>
      <c r="B43" s="4"/>
      <c r="C43" s="4"/>
      <c r="D43" s="4"/>
      <c r="E43" s="4"/>
      <c r="F43" s="4"/>
      <c r="G43" s="4"/>
    </row>
    <row r="44" ht="24" customHeight="1">
      <c r="A44" s="4"/>
      <c r="B44" s="4"/>
      <c r="C44" s="4"/>
      <c r="D44" s="4"/>
      <c r="E44" s="4"/>
      <c r="F44" s="4"/>
      <c r="G44" s="4"/>
    </row>
    <row r="45" ht="24" customHeight="1">
      <c r="A45" s="4"/>
      <c r="B45" s="4"/>
      <c r="C45" s="4"/>
      <c r="D45" s="4"/>
      <c r="E45" s="4"/>
      <c r="F45" s="4"/>
      <c r="G45" s="4"/>
    </row>
    <row r="46" ht="24" customHeight="1">
      <c r="A46" s="4"/>
      <c r="B46" s="4"/>
      <c r="C46" s="4"/>
      <c r="D46" s="4"/>
      <c r="E46" s="4"/>
      <c r="F46" s="4"/>
      <c r="G46" s="4"/>
    </row>
    <row r="47" ht="24" customHeight="1">
      <c r="A47" s="4"/>
      <c r="B47" s="4"/>
      <c r="C47" s="4"/>
      <c r="D47" s="4"/>
      <c r="E47" s="4"/>
      <c r="F47" s="4"/>
      <c r="G47" s="4"/>
    </row>
    <row r="48" ht="24" customHeight="1">
      <c r="A48" s="4"/>
      <c r="B48" s="4"/>
      <c r="C48" s="4"/>
      <c r="D48" s="4"/>
      <c r="E48" s="4"/>
      <c r="F48" s="4"/>
      <c r="G48" s="4"/>
    </row>
    <row r="49" ht="24" customHeight="1">
      <c r="A49" s="4"/>
      <c r="B49" s="4"/>
      <c r="C49" s="4"/>
      <c r="D49" s="4"/>
      <c r="E49" s="4"/>
      <c r="F49" s="4"/>
      <c r="G49" s="4"/>
    </row>
    <row r="50" ht="24" customHeight="1">
      <c r="A50" s="4"/>
      <c r="B50" s="4"/>
      <c r="C50" s="4"/>
      <c r="D50" s="4"/>
      <c r="E50" s="4"/>
      <c r="F50" s="4"/>
      <c r="G50" s="4"/>
    </row>
    <row r="51" ht="24" customHeight="1">
      <c r="A51" s="4"/>
      <c r="B51" s="4"/>
      <c r="C51" s="4"/>
      <c r="D51" s="4"/>
      <c r="E51" s="4"/>
      <c r="F51" s="4"/>
      <c r="G51" s="4"/>
    </row>
    <row r="52" ht="24" customHeight="1">
      <c r="A52" s="4"/>
      <c r="B52" s="4"/>
      <c r="C52" s="4"/>
      <c r="D52" s="4"/>
      <c r="E52" s="4"/>
      <c r="F52" s="4"/>
      <c r="G52" s="4"/>
    </row>
    <row r="53" ht="24" customHeight="1">
      <c r="A53" s="4"/>
      <c r="B53" s="4"/>
      <c r="C53" s="4"/>
      <c r="D53" s="4"/>
      <c r="E53" s="4"/>
      <c r="F53" s="4"/>
      <c r="G53" s="4"/>
    </row>
    <row r="54" ht="24" customHeight="1">
      <c r="A54" s="4"/>
      <c r="B54" s="4"/>
      <c r="C54" s="4"/>
      <c r="D54" s="4"/>
      <c r="E54" s="4"/>
      <c r="F54" s="4"/>
      <c r="G54" s="4"/>
    </row>
    <row r="55" ht="24" customHeight="1">
      <c r="A55" s="4"/>
      <c r="B55" s="4"/>
      <c r="C55" s="4"/>
      <c r="D55" s="4"/>
      <c r="E55" s="4"/>
      <c r="F55" s="4"/>
      <c r="G55" s="4"/>
    </row>
    <row r="56" ht="24" customHeight="1">
      <c r="A56" s="4"/>
      <c r="B56" s="4"/>
      <c r="C56" s="4"/>
      <c r="D56" s="4"/>
      <c r="E56" s="4"/>
      <c r="F56" s="4"/>
      <c r="G56" s="4"/>
    </row>
    <row r="57" ht="24" customHeight="1">
      <c r="A57" s="4"/>
      <c r="B57" s="4"/>
      <c r="C57" s="4"/>
      <c r="D57" s="4"/>
      <c r="E57" s="4"/>
      <c r="F57" s="4"/>
      <c r="G57" s="4"/>
    </row>
    <row r="58" ht="24" customHeight="1">
      <c r="A58" s="4"/>
      <c r="B58" s="4"/>
      <c r="C58" s="4"/>
      <c r="D58" s="4"/>
      <c r="E58" s="4"/>
      <c r="F58" s="4"/>
      <c r="G58" s="4"/>
    </row>
    <row r="59" ht="24" customHeight="1">
      <c r="A59" s="4"/>
      <c r="B59" s="4"/>
      <c r="C59" s="4"/>
      <c r="D59" s="4"/>
      <c r="E59" s="4"/>
      <c r="F59" s="4"/>
      <c r="G59" s="4"/>
    </row>
    <row r="60" ht="24" customHeight="1">
      <c r="A60" s="4"/>
      <c r="B60" s="4"/>
      <c r="C60" s="4"/>
      <c r="D60" s="4"/>
      <c r="E60" s="4"/>
      <c r="F60" s="4"/>
      <c r="G60" s="4"/>
    </row>
  </sheetData>
  <mergeCells>
    <mergeCell ref="A1:G1"/>
    <mergeCell ref="A2:G2"/>
    <mergeCell ref="A13:G13"/>
    <mergeCell ref="A24:G24"/>
    <mergeCell ref="A26:G26"/>
    <mergeCell ref="A28:G28"/>
  </mergeCells>
  <pageMargins left="0.7" right="0.7" top="0.75" bottom="0.75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>
  <sheetFormatPr defaultRowHeight="15"/>
  <cols>
    <col min="1" max="1" width="8" hidden="0" customWidth="1"/>
    <col min="2" max="2" width="28" hidden="0" customWidth="1"/>
    <col min="3" max="3" width="62" hidden="0" customWidth="1"/>
    <col min="4" max="4" width="21" hidden="0" customWidth="1"/>
    <col min="5" max="5" width="70" hidden="0" customWidth="1"/>
  </cols>
  <sheetData>
    <row r="1" ht="30" customHeight="1">
      <c r="A1" s="8" t="str">
        <v>Sources and limits</v>
      </c>
      <c r="B1" s="8"/>
      <c r="C1" s="8"/>
      <c r="D1" s="8"/>
      <c r="E1" s="8"/>
    </row>
    <row r="2" ht="24" customHeight="1">
      <c r="A2" s="4"/>
      <c r="B2" s="4"/>
      <c r="C2" s="4"/>
      <c r="D2" s="4"/>
      <c r="E2" s="4"/>
    </row>
    <row r="3" ht="24" customHeight="1">
      <c r="A3" s="4"/>
      <c r="B3" s="4"/>
      <c r="C3" s="4"/>
      <c r="D3" s="4"/>
      <c r="E3" s="4"/>
    </row>
    <row r="4" ht="35" customHeight="1">
      <c r="A4" s="20" t="str">
        <v>ID</v>
      </c>
      <c r="B4" s="20" t="str">
        <v>Source</v>
      </c>
      <c r="C4" s="20" t="str">
        <v>URL</v>
      </c>
      <c r="D4" s="20" t="str">
        <v>Checked</v>
      </c>
      <c r="E4" s="20" t="str">
        <v>Use / limitation</v>
      </c>
    </row>
    <row r="5" ht="68" customHeight="1">
      <c r="A5" s="12" t="str">
        <v>S1</v>
      </c>
      <c r="B5" s="12" t="str">
        <v>Zoho Books India pricing</v>
      </c>
      <c r="C5" s="12" t="str">
        <v>https://www.zoho.com/in/books/pricing/</v>
      </c>
      <c r="D5" s="12" t="str">
        <v>26 Sep 2026</v>
      </c>
      <c r="E5" s="12" t="str">
        <v>Base plan prices, add-on prices, Free eligibility. Excludes local taxes.</v>
      </c>
    </row>
    <row r="6" ht="68" customHeight="1">
      <c r="A6" s="12" t="str">
        <v>S2</v>
      </c>
      <c r="B6" s="12" t="str">
        <v>Detailed plan comparison</v>
      </c>
      <c r="C6" s="12" t="str">
        <v>https://www.zoho.com/in/books/pricing/pricing-comparison.html</v>
      </c>
      <c r="D6" s="12" t="str">
        <v>26 Sep 2026</v>
      </c>
      <c r="E6" s="12" t="str">
        <v>Seats, annual limits, payroll capacity, feature eligibility.</v>
      </c>
    </row>
    <row r="7" ht="68" customHeight="1">
      <c r="A7" s="12" t="str">
        <v>S3</v>
      </c>
      <c r="B7" s="12" t="str">
        <v>CBIC IT/ITES FAQ</v>
      </c>
      <c r="C7" s="12" t="str">
        <v>https://cbic-gst.gov.in/hindi/sectoral-faq.html</v>
      </c>
      <c r="D7" s="12" t="str">
        <v>26 Sep 2026</v>
      </c>
      <c r="E7" s="12" t="str">
        <v>IT services Q5 gives 18%. Used as a budgeting rate; verify actual invoice.</v>
      </c>
    </row>
    <row r="8" ht="68" customHeight="1">
      <c r="A8" s="12" t="str">
        <v>S4</v>
      </c>
      <c r="B8" s="12" t="str">
        <v>Zoho support pricing</v>
      </c>
      <c r="C8" s="12" t="str">
        <v>https://www.zoho.com/in/books/support-pricing/</v>
      </c>
      <c r="D8" s="12" t="str">
        <v>26 Sep 2026</v>
      </c>
      <c r="E8" s="12" t="str">
        <v>Optional paid support; confirm quote and channel. Not automatically added.</v>
      </c>
    </row>
    <row r="9" ht="68" customHeight="1">
      <c r="A9" s="12" t="str">
        <v>S5</v>
      </c>
      <c r="B9" s="12" t="str">
        <v>Zoho refund policy</v>
      </c>
      <c r="C9" s="12" t="str">
        <v>https://www.zoho.com/refundpolicy.html</v>
      </c>
      <c r="D9" s="12" t="str">
        <v>26 Sep 2026</v>
      </c>
      <c r="E9" s="12" t="str">
        <v>Refund windows and renewal conditions; no refund credit assumed in calculations.</v>
      </c>
    </row>
    <row r="10" ht="24" customHeight="1">
      <c r="A10" s="4"/>
      <c r="B10" s="4"/>
      <c r="C10" s="4"/>
      <c r="D10" s="4"/>
      <c r="E10" s="4"/>
    </row>
    <row r="11" ht="24" customHeight="1">
      <c r="A11" s="4"/>
      <c r="B11" s="4"/>
      <c r="C11" s="4"/>
      <c r="D11" s="4"/>
      <c r="E11" s="4"/>
    </row>
    <row r="12" ht="24" customHeight="1">
      <c r="A12" s="4"/>
      <c r="B12" s="4"/>
      <c r="C12" s="4"/>
      <c r="D12" s="4"/>
      <c r="E12" s="4"/>
    </row>
    <row r="13" ht="24" customHeight="1">
      <c r="A13" s="4"/>
      <c r="B13" s="4"/>
      <c r="C13" s="4"/>
      <c r="D13" s="4"/>
      <c r="E13" s="4"/>
    </row>
    <row r="14" ht="24" customHeight="1">
      <c r="A14" s="4"/>
      <c r="B14" s="4"/>
      <c r="C14" s="4"/>
      <c r="D14" s="4"/>
      <c r="E14" s="4"/>
    </row>
    <row r="15" ht="24" customHeight="1">
      <c r="A15" s="4"/>
      <c r="B15" s="4"/>
      <c r="C15" s="4"/>
      <c r="D15" s="4"/>
      <c r="E15" s="4"/>
    </row>
    <row r="16" ht="24" customHeight="1">
      <c r="A16" s="4"/>
      <c r="B16" s="4"/>
      <c r="C16" s="4"/>
      <c r="D16" s="4"/>
      <c r="E16" s="4"/>
    </row>
    <row r="17" ht="24" customHeight="1">
      <c r="A17" s="4"/>
      <c r="B17" s="4"/>
      <c r="C17" s="4"/>
      <c r="D17" s="4"/>
      <c r="E17" s="4"/>
    </row>
    <row r="18" ht="24" customHeight="1">
      <c r="A18" s="4"/>
      <c r="B18" s="4"/>
      <c r="C18" s="4"/>
      <c r="D18" s="4"/>
      <c r="E18" s="4"/>
    </row>
    <row r="19" ht="24" customHeight="1">
      <c r="A19" s="4"/>
      <c r="B19" s="4"/>
      <c r="C19" s="4"/>
      <c r="D19" s="4"/>
      <c r="E19" s="4"/>
    </row>
    <row r="20" ht="24" customHeight="1">
      <c r="A20" s="4"/>
      <c r="B20" s="4"/>
      <c r="C20" s="4"/>
      <c r="D20" s="4"/>
      <c r="E20" s="4"/>
    </row>
    <row r="21" ht="24" customHeight="1">
      <c r="A21" s="4"/>
      <c r="B21" s="4"/>
      <c r="C21" s="4"/>
      <c r="D21" s="4"/>
      <c r="E21" s="4"/>
    </row>
    <row r="22" ht="24" customHeight="1">
      <c r="A22" s="4"/>
      <c r="B22" s="4"/>
      <c r="C22" s="4"/>
      <c r="D22" s="4"/>
      <c r="E22" s="4"/>
    </row>
    <row r="23" ht="24" customHeight="1">
      <c r="A23" s="4"/>
      <c r="B23" s="4"/>
      <c r="C23" s="4"/>
      <c r="D23" s="4"/>
      <c r="E23" s="4"/>
    </row>
    <row r="24" ht="24" customHeight="1">
      <c r="A24" s="4"/>
      <c r="B24" s="4"/>
      <c r="C24" s="4"/>
      <c r="D24" s="4"/>
      <c r="E24" s="4"/>
    </row>
    <row r="25" ht="24" customHeight="1">
      <c r="A25" s="4"/>
      <c r="B25" s="4"/>
      <c r="C25" s="4"/>
      <c r="D25" s="4"/>
      <c r="E25" s="4"/>
    </row>
    <row r="26" ht="24" customHeight="1">
      <c r="A26" s="4"/>
      <c r="B26" s="4"/>
      <c r="C26" s="4"/>
      <c r="D26" s="4"/>
      <c r="E26" s="4"/>
    </row>
    <row r="27" ht="24" customHeight="1">
      <c r="A27" s="4"/>
      <c r="B27" s="4"/>
      <c r="C27" s="4"/>
      <c r="D27" s="4"/>
      <c r="E27" s="4"/>
    </row>
    <row r="28" ht="24" customHeight="1">
      <c r="A28" s="4"/>
      <c r="B28" s="4"/>
      <c r="C28" s="4"/>
      <c r="D28" s="4"/>
      <c r="E28" s="4"/>
    </row>
    <row r="29" ht="24" customHeight="1">
      <c r="A29" s="4"/>
      <c r="B29" s="4"/>
      <c r="C29" s="4"/>
      <c r="D29" s="4"/>
      <c r="E29" s="4"/>
    </row>
    <row r="30" ht="24" customHeight="1">
      <c r="A30" s="4"/>
      <c r="B30" s="4"/>
      <c r="C30" s="4"/>
      <c r="D30" s="4"/>
      <c r="E30" s="4"/>
    </row>
    <row r="31" ht="24" customHeight="1">
      <c r="A31" s="4"/>
      <c r="B31" s="4"/>
      <c r="C31" s="4"/>
      <c r="D31" s="4"/>
      <c r="E31" s="4"/>
    </row>
    <row r="32" ht="24" customHeight="1">
      <c r="A32" s="4"/>
      <c r="B32" s="4"/>
      <c r="C32" s="4"/>
      <c r="D32" s="4"/>
      <c r="E32" s="4"/>
    </row>
    <row r="33" ht="24" customHeight="1">
      <c r="A33" s="4"/>
      <c r="B33" s="4"/>
      <c r="C33" s="4"/>
      <c r="D33" s="4"/>
      <c r="E33" s="4"/>
    </row>
    <row r="34" ht="24" customHeight="1">
      <c r="A34" s="4"/>
      <c r="B34" s="4"/>
      <c r="C34" s="4"/>
      <c r="D34" s="4"/>
      <c r="E34" s="4"/>
    </row>
    <row r="35" ht="24" customHeight="1">
      <c r="A35" s="4"/>
      <c r="B35" s="4"/>
      <c r="C35" s="4"/>
      <c r="D35" s="4"/>
      <c r="E35" s="4"/>
    </row>
    <row r="36" ht="24" customHeight="1">
      <c r="A36" s="4"/>
      <c r="B36" s="4"/>
      <c r="C36" s="4"/>
      <c r="D36" s="4"/>
      <c r="E36" s="4"/>
    </row>
    <row r="37" ht="24" customHeight="1">
      <c r="A37" s="4"/>
      <c r="B37" s="4"/>
      <c r="C37" s="4"/>
      <c r="D37" s="4"/>
      <c r="E37" s="4"/>
    </row>
    <row r="38" ht="24" customHeight="1">
      <c r="A38" s="4"/>
      <c r="B38" s="4"/>
      <c r="C38" s="4"/>
      <c r="D38" s="4"/>
      <c r="E38" s="4"/>
    </row>
    <row r="39" ht="24" customHeight="1">
      <c r="A39" s="4"/>
      <c r="B39" s="4"/>
      <c r="C39" s="4"/>
      <c r="D39" s="4"/>
      <c r="E39" s="4"/>
    </row>
    <row r="40" ht="24" customHeight="1">
      <c r="A40" s="4"/>
      <c r="B40" s="4"/>
      <c r="C40" s="4"/>
      <c r="D40" s="4"/>
      <c r="E40" s="4"/>
    </row>
    <row r="41" ht="24" customHeight="1">
      <c r="A41" s="4"/>
      <c r="B41" s="4"/>
      <c r="C41" s="4"/>
      <c r="D41" s="4"/>
      <c r="E41" s="4"/>
    </row>
    <row r="42" ht="24" customHeight="1">
      <c r="A42" s="4"/>
      <c r="B42" s="4"/>
      <c r="C42" s="4"/>
      <c r="D42" s="4"/>
      <c r="E42" s="4"/>
    </row>
    <row r="43" ht="24" customHeight="1">
      <c r="A43" s="4"/>
      <c r="B43" s="4"/>
      <c r="C43" s="4"/>
      <c r="D43" s="4"/>
      <c r="E43" s="4"/>
    </row>
    <row r="44" ht="24" customHeight="1">
      <c r="A44" s="4"/>
      <c r="B44" s="4"/>
      <c r="C44" s="4"/>
      <c r="D44" s="4"/>
      <c r="E44" s="4"/>
    </row>
    <row r="45" ht="24" customHeight="1">
      <c r="A45" s="4"/>
      <c r="B45" s="4"/>
      <c r="C45" s="4"/>
      <c r="D45" s="4"/>
      <c r="E45" s="4"/>
    </row>
    <row r="46" ht="24" customHeight="1">
      <c r="A46" s="4"/>
      <c r="B46" s="4"/>
      <c r="C46" s="4"/>
      <c r="D46" s="4"/>
      <c r="E46" s="4"/>
    </row>
    <row r="47" ht="24" customHeight="1">
      <c r="A47" s="4"/>
      <c r="B47" s="4"/>
      <c r="C47" s="4"/>
      <c r="D47" s="4"/>
      <c r="E47" s="4"/>
    </row>
    <row r="48" ht="24" customHeight="1">
      <c r="A48" s="4"/>
      <c r="B48" s="4"/>
      <c r="C48" s="4"/>
      <c r="D48" s="4"/>
      <c r="E48" s="4"/>
    </row>
    <row r="49" ht="24" customHeight="1">
      <c r="A49" s="4"/>
      <c r="B49" s="4"/>
      <c r="C49" s="4"/>
      <c r="D49" s="4"/>
      <c r="E49" s="4"/>
    </row>
    <row r="50" ht="24" customHeight="1">
      <c r="A50" s="4"/>
      <c r="B50" s="4"/>
      <c r="C50" s="4"/>
      <c r="D50" s="4"/>
      <c r="E50" s="4"/>
    </row>
    <row r="51" ht="24" customHeight="1">
      <c r="A51" s="4"/>
      <c r="B51" s="4"/>
      <c r="C51" s="4"/>
      <c r="D51" s="4"/>
      <c r="E51" s="4"/>
    </row>
    <row r="52" ht="24" customHeight="1">
      <c r="A52" s="4"/>
      <c r="B52" s="4"/>
      <c r="C52" s="4"/>
      <c r="D52" s="4"/>
      <c r="E52" s="4"/>
    </row>
    <row r="53" ht="24" customHeight="1">
      <c r="A53" s="4"/>
      <c r="B53" s="4"/>
      <c r="C53" s="4"/>
      <c r="D53" s="4"/>
      <c r="E53" s="4"/>
    </row>
    <row r="54" ht="24" customHeight="1">
      <c r="A54" s="4"/>
      <c r="B54" s="4"/>
      <c r="C54" s="4"/>
      <c r="D54" s="4"/>
      <c r="E54" s="4"/>
    </row>
    <row r="55" ht="24" customHeight="1">
      <c r="A55" s="4"/>
      <c r="B55" s="4"/>
      <c r="C55" s="4"/>
      <c r="D55" s="4"/>
      <c r="E55" s="4"/>
    </row>
    <row r="56" ht="24" customHeight="1">
      <c r="A56" s="4"/>
      <c r="B56" s="4"/>
      <c r="C56" s="4"/>
      <c r="D56" s="4"/>
      <c r="E56" s="4"/>
    </row>
    <row r="57" ht="24" customHeight="1">
      <c r="A57" s="4"/>
      <c r="B57" s="4"/>
      <c r="C57" s="4"/>
      <c r="D57" s="4"/>
      <c r="E57" s="4"/>
    </row>
    <row r="58" ht="24" customHeight="1">
      <c r="A58" s="4"/>
      <c r="B58" s="4"/>
      <c r="C58" s="4"/>
      <c r="D58" s="4"/>
      <c r="E58" s="4"/>
    </row>
    <row r="59" ht="24" customHeight="1">
      <c r="A59" s="4"/>
      <c r="B59" s="4"/>
      <c r="C59" s="4"/>
      <c r="D59" s="4"/>
      <c r="E59" s="4"/>
    </row>
    <row r="60" ht="24" customHeight="1">
      <c r="A60" s="4"/>
      <c r="B60" s="4"/>
      <c r="C60" s="4"/>
      <c r="D60" s="4"/>
      <c r="E60" s="4"/>
    </row>
  </sheetData>
  <mergeCells>
    <mergeCell ref="A1:E1"/>
  </mergeCells>
  <pageMargins left="0.7" right="0.7" top="0.75" bottom="0.75" header="0.3" footer="0.3"/>
  <pageSetup paperSize="9" orientation="landscape" fitToWidth="1" fitToHeight="0"/>
</worksheet>
</file>