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%"/>
    <numFmt numFmtId="165" formatCode="&quot;₹&quot;#,##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10" fontId="0" fillId="2" borderId="0" pivotButton="0" quotePrefix="0" xfId="0"/>
    <xf numFmtId="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55" customWidth="1" min="1" max="1"/>
    <col width="20" customWidth="1" min="2" max="2"/>
    <col width="20" customWidth="1" min="3" max="3"/>
    <col width="16" customWidth="1" min="4" max="4"/>
  </cols>
  <sheetData>
    <row r="1">
      <c r="A1" s="1" t="inlineStr">
        <is>
          <t>Cashfree vs Razorpay fee calculator (rates checked 29 Oct 2026, excl. GST)</t>
        </is>
      </c>
    </row>
    <row r="3">
      <c r="A3" t="inlineStr">
        <is>
          <t>Monthly sales (₹)</t>
        </is>
      </c>
      <c r="B3" s="2" t="n">
        <v>1000000</v>
      </c>
    </row>
    <row r="4">
      <c r="A4" t="inlineStr">
        <is>
          <t>GST rate</t>
        </is>
      </c>
      <c r="B4" s="2" t="n">
        <v>0.18</v>
      </c>
    </row>
    <row r="5">
      <c r="A5" t="inlineStr">
        <is>
          <t>Share of sales settled instantly</t>
        </is>
      </c>
      <c r="B5" s="2" t="n">
        <v>0</v>
      </c>
    </row>
    <row r="6">
      <c r="A6" t="inlineStr">
        <is>
          <t>Instant settlement fee Cashfree (from 0.30%) / Razorpay</t>
        </is>
      </c>
      <c r="B6" s="2" t="n">
        <v>0.003</v>
      </c>
      <c r="C6" s="2" t="n">
        <v>0.003</v>
      </c>
    </row>
    <row r="8">
      <c r="A8" s="1" t="inlineStr">
        <is>
          <t>Method</t>
        </is>
      </c>
      <c r="B8" s="1" t="inlineStr">
        <is>
          <t>Your mix (share of value)</t>
        </is>
      </c>
      <c r="C8" s="1" t="inlineStr">
        <is>
          <t>Cashfree rate</t>
        </is>
      </c>
      <c r="D8" s="1" t="inlineStr">
        <is>
          <t>Razorpay rate</t>
        </is>
      </c>
    </row>
    <row r="9">
      <c r="A9" t="inlineStr">
        <is>
          <t>UPI</t>
        </is>
      </c>
      <c r="B9" s="3" t="n">
        <v>0.65</v>
      </c>
      <c r="C9" s="3" t="n">
        <v>0.0195</v>
      </c>
      <c r="D9" s="3" t="n">
        <v>0.02</v>
      </c>
    </row>
    <row r="10">
      <c r="A10" t="inlineStr">
        <is>
          <t>Domestic debit/credit cards</t>
        </is>
      </c>
      <c r="B10" s="3" t="n">
        <v>0.25</v>
      </c>
      <c r="C10" s="3" t="n">
        <v>0.0195</v>
      </c>
      <c r="D10" s="3" t="n">
        <v>0.02</v>
      </c>
    </row>
    <row r="11">
      <c r="A11" t="inlineStr">
        <is>
          <t>Netbanking</t>
        </is>
      </c>
      <c r="B11" s="3" t="n">
        <v>0.05</v>
      </c>
      <c r="C11" s="3" t="n">
        <v>0.0195</v>
      </c>
      <c r="D11" s="3" t="n">
        <v>0.02</v>
      </c>
    </row>
    <row r="12">
      <c r="A12" t="inlineStr">
        <is>
          <t>Wallets</t>
        </is>
      </c>
      <c r="B12" s="3" t="n">
        <v>0.03</v>
      </c>
      <c r="C12" s="3" t="n">
        <v>0.0195</v>
      </c>
      <c r="D12" s="3" t="n">
        <v>0.02</v>
      </c>
    </row>
    <row r="13">
      <c r="A13" t="inlineStr">
        <is>
          <t>Pay Later</t>
        </is>
      </c>
      <c r="B13" s="3" t="n">
        <v>0.02</v>
      </c>
      <c r="C13" s="3" t="n">
        <v>0.022</v>
      </c>
      <c r="D13" s="3" t="n">
        <v>0.02</v>
      </c>
    </row>
    <row r="14">
      <c r="A14" t="inlineStr">
        <is>
          <t>International cards</t>
        </is>
      </c>
      <c r="B14" s="3" t="n">
        <v>0</v>
      </c>
      <c r="C14" s="3" t="n">
        <v>0.0299</v>
      </c>
      <c r="D14" s="3" t="n">
        <v>0.03</v>
      </c>
    </row>
    <row r="15">
      <c r="A15" t="inlineStr">
        <is>
          <t>Mix total (should be 100%)</t>
        </is>
      </c>
      <c r="B15" s="4">
        <f>SUM(B9:B14)</f>
        <v/>
      </c>
    </row>
    <row r="17">
      <c r="A17" s="1" t="inlineStr">
        <is>
          <t>Result</t>
        </is>
      </c>
      <c r="B17" s="1" t="inlineStr">
        <is>
          <t>Cashfree</t>
        </is>
      </c>
      <c r="C17" s="1" t="inlineStr">
        <is>
          <t>Razorpay</t>
        </is>
      </c>
    </row>
    <row r="18">
      <c r="A18" t="inlineStr">
        <is>
          <t>Blended rate</t>
        </is>
      </c>
      <c r="B18" s="5">
        <f>SUMPRODUCT(B9:B14,C9:C14)</f>
        <v/>
      </c>
      <c r="C18" s="5">
        <f>SUMPRODUCT(B9:B14,D9:D14)</f>
        <v/>
      </c>
    </row>
    <row r="19">
      <c r="A19" t="inlineStr">
        <is>
          <t>Monthly fee incl GST</t>
        </is>
      </c>
      <c r="B19" s="6">
        <f>B3*B18*(1+B4)</f>
        <v/>
      </c>
      <c r="C19" s="6">
        <f>B3*C18*(1+B4)</f>
        <v/>
      </c>
    </row>
    <row r="20">
      <c r="A20" t="inlineStr">
        <is>
          <t>Monthly instant settlement incl GST</t>
        </is>
      </c>
      <c r="B20" s="6">
        <f>B3*B5*B6*(1+B4)</f>
        <v/>
      </c>
      <c r="C20" s="6">
        <f>B3*B5*C6*(1+B4)</f>
        <v/>
      </c>
    </row>
    <row r="21">
      <c r="A21" t="inlineStr">
        <is>
          <t>Yearly total</t>
        </is>
      </c>
      <c r="B21" s="6">
        <f>(B19+B20)*12</f>
        <v/>
      </c>
      <c r="C21" s="6">
        <f>(C19+C20)*12</f>
        <v/>
      </c>
    </row>
    <row r="22">
      <c r="A22" t="inlineStr">
        <is>
          <t>3-year total</t>
        </is>
      </c>
      <c r="B22" s="6">
        <f>(B19+B20)*36</f>
        <v/>
      </c>
      <c r="C22" s="6">
        <f>(C19+C20)*36</f>
        <v/>
      </c>
    </row>
    <row r="23">
      <c r="A23" t="inlineStr">
        <is>
          <t>Offer: platform fee waived (one-time, GST still payable)</t>
        </is>
      </c>
      <c r="B23" s="6">
        <f>MIN(2000000,B3*SUM(B9:B12)*5)*0.0195</f>
        <v/>
      </c>
      <c r="C23" s="6">
        <f>MIN(500000,B3*SUM(B9:B12)*3)*0.02</f>
        <v/>
      </c>
    </row>
    <row r="24">
      <c r="A24" t="inlineStr">
        <is>
          <t>3-year total after offer</t>
        </is>
      </c>
      <c r="B24" s="6">
        <f>B22-B23</f>
        <v/>
      </c>
      <c r="C24" s="6">
        <f>C22-C23</f>
        <v/>
      </c>
    </row>
    <row r="25">
      <c r="B25" s="6" t="n"/>
      <c r="C25" s="6" t="n"/>
    </row>
    <row r="26">
      <c r="A26" t="inlineStr">
        <is>
          <t>Notes: Razorpay international at its 'up to 3%' ceiling. Cashfree offer assumes signup 1 Nov 2026 (5 months to 31 Mar 2027); Razorpay offer 90 days. Excludes refunds, chargebacks, subscriptions, splits (Cashfree Easy Split 0.20% vs Razorpay Route 0.1%: on Rs 50 lakh/month a marketplace pays about Rs 2,500-2,950 less on Razorpay before GST). Cashfree's offer is lost if you take custom pricing on any method; Cashfree instant settlement rate is a starting rate. Sources: cashfree.com/payment-gateway-charges, razorpay.com/pricing.</t>
        </is>
      </c>
      <c r="B26" s="6" t="n"/>
      <c r="C26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2026-10-29T00:41:46Z</dcterms:created>
  <dcterms:modified xmlns:dcterms="http://purl.org/dc/terms/" xmlns:xsi="http://www.w3.org/2001/XMLSchema-instance" xsi:type="dcterms:W3CDTF">2026-10-29T00:41:46Z</dcterms:modified>
</cp:coreProperties>
</file>