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F&amp;F settlement" sheetId="2" state="visible" r:id="rId2"/>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00;[Red]-#,##,##0.00"/>
    <numFmt numFmtId="167" formatCode="0.0"/>
  </numFmts>
  <fonts count="7">
    <font>
      <name val="Calibri"/>
      <family val="2"/>
      <color theme="1"/>
      <sz val="11"/>
      <scheme val="minor"/>
    </font>
    <font>
      <b val="1"/>
      <color rgb="000F1F3D"/>
      <sz val="14"/>
    </font>
    <font>
      <i val="1"/>
      <color rgb="005F6B7D"/>
    </font>
    <font>
      <b val="1"/>
      <color rgb="00FFFFFF"/>
    </font>
    <font/>
    <font>
      <color rgb="005F6B7D"/>
      <sz val="9"/>
    </font>
    <font>
      <b val="1"/>
    </font>
  </fonts>
  <fills count="5">
    <fill>
      <patternFill/>
    </fill>
    <fill>
      <patternFill patternType="gray125"/>
    </fill>
    <fill>
      <patternFill patternType="solid">
        <fgColor rgb="000F1F3D"/>
      </patternFill>
    </fill>
    <fill>
      <patternFill patternType="solid">
        <fgColor rgb="00FFF8E1"/>
      </patternFill>
    </fill>
    <fill>
      <patternFill patternType="solid">
        <fgColor rgb="00E8F6EF"/>
      </patternFill>
    </fill>
  </fills>
  <borders count="2">
    <border>
      <left/>
      <right/>
      <top/>
      <bottom/>
      <diagonal/>
    </border>
    <border>
      <left style="thin">
        <color rgb="00DEE4EA"/>
      </left>
      <right style="thin">
        <color rgb="00DEE4EA"/>
      </right>
      <top style="thin">
        <color rgb="00DEE4EA"/>
      </top>
      <bottom style="thin">
        <color rgb="00DEE4EA"/>
      </bottom>
    </border>
  </borders>
  <cellStyleXfs count="1">
    <xf numFmtId="0" fontId="0" fillId="0" borderId="0"/>
  </cellStyleXfs>
  <cellXfs count="20">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1" fillId="0" borderId="0" pivotButton="0" quotePrefix="0" xfId="0"/>
    <xf numFmtId="0" fontId="2" fillId="0" borderId="0" pivotButton="0" quotePrefix="0" xfId="0"/>
    <xf numFmtId="0" fontId="3" fillId="2" borderId="0" pivotButton="0" quotePrefix="0" xfId="0"/>
    <xf numFmtId="49" fontId="0" fillId="3" borderId="1" applyProtection="1" pivotButton="0" quotePrefix="0" xfId="0">
      <protection locked="0" hidden="0"/>
    </xf>
    <xf numFmtId="165" fontId="0" fillId="3" borderId="1" applyProtection="1" pivotButton="0" quotePrefix="0" xfId="0">
      <protection locked="0" hidden="0"/>
    </xf>
    <xf numFmtId="0" fontId="4" fillId="0" borderId="0" pivotButton="0" quotePrefix="0" xfId="0"/>
    <xf numFmtId="49" fontId="4" fillId="4" borderId="1" pivotButton="0" quotePrefix="0" xfId="0"/>
    <xf numFmtId="166" fontId="0" fillId="3" borderId="1" applyProtection="1" pivotButton="0" quotePrefix="0" xfId="0">
      <protection locked="0" hidden="0"/>
    </xf>
    <xf numFmtId="0" fontId="5" fillId="0" borderId="0" pivotButton="0" quotePrefix="0" xfId="0"/>
    <xf numFmtId="1" fontId="0" fillId="3" borderId="1" applyProtection="1" pivotButton="0" quotePrefix="0" xfId="0">
      <protection locked="0" hidden="0"/>
    </xf>
    <xf numFmtId="167" fontId="0" fillId="3" borderId="1" applyProtection="1" pivotButton="0" quotePrefix="0" xfId="0">
      <protection locked="0" hidden="0"/>
    </xf>
    <xf numFmtId="1" fontId="4" fillId="4" borderId="1" pivotButton="0" quotePrefix="0" xfId="0"/>
    <xf numFmtId="166" fontId="4" fillId="4" borderId="1" pivotButton="0" quotePrefix="0" xfId="0"/>
    <xf numFmtId="0" fontId="6" fillId="0" borderId="0" pivotButton="0" quotePrefix="0" xfId="0"/>
    <xf numFmtId="166" fontId="6" fillId="4" borderId="1" pivotButton="0" quotePrefix="0" xfId="0"/>
    <xf numFmtId="9" fontId="0" fillId="3" borderId="1" applyProtection="1" pivotButton="0" quotePrefix="0" xfId="0">
      <protection locked="0" hidden="0"/>
    </xf>
    <xf numFmtId="49" fontId="6"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Full and final settlement sheet (ScaleSaathi) - how to use</t>
        </is>
      </c>
    </row>
    <row r="2">
      <c r="A2" s="2" t="inlineStr">
        <is>
          <t>1. Fill the yellow cells on the "F&amp;F settlement" sheet. Green cells are formulas and are locked (no password) so they are not overwritten by mistake.</t>
        </is>
      </c>
    </row>
    <row r="3">
      <c r="A3" s="2" t="inlineStr">
        <is>
          <t>2. To edit a formula: Review &gt; Unprotect Sheet (Excel). In Google Sheets protection is a warning only.</t>
        </is>
      </c>
    </row>
    <row r="4">
      <c r="A4" s="2" t="inlineStr">
        <is>
          <t>3. Leave encashment divisor: use the number your policy uses (often 26 or 30). Gratuity: choose Yes only if the employee is eligible (usually 5 years of continuous service; fixed-term employees have different rules under the Code on Social Security, 2020). Gratuity formula used: last basic+DA x 15 / 26 x years.</t>
        </is>
      </c>
    </row>
    <row r="5">
      <c r="A5" s="2" t="inlineStr">
        <is>
          <t>4. Recoveries such as unserved notice pay should be made only as allowed by the appointment letter and the law, ideally with the employee's written agreement. Statutory deductions (PF, professional tax, TDS) depend on your registrations and state.</t>
        </is>
      </c>
    </row>
    <row r="6">
      <c r="A6" s="2" t="inlineStr">
        <is>
          <t>5. The sample figures are for a made-up employee (Ritu Deshmukh, Kulkarni Print Solutions, Pune). Replace them with your own.</t>
        </is>
      </c>
    </row>
    <row r="7">
      <c r="A7" s="2" t="inlineStr">
        <is>
          <t>6. Educational template only. Not legal or tax advice. Ask your CA or payroll adviser to check tax, PF and gratuity figures.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58" customWidth="1" min="1" max="1"/>
    <col width="22" customWidth="1" min="2" max="2"/>
    <col width="60" customWidth="1" min="3" max="3"/>
  </cols>
  <sheetData>
    <row r="1">
      <c r="A1" s="3" t="inlineStr">
        <is>
          <t>Full and final settlement statement</t>
        </is>
      </c>
    </row>
    <row r="2">
      <c r="A2" s="4" t="inlineStr">
        <is>
          <t>Yellow = your input. Green = calculated. Amounts in rupees.</t>
        </is>
      </c>
    </row>
    <row r="4">
      <c r="A4" s="5" t="inlineStr">
        <is>
          <t>EMPLOYEE DETAILS</t>
        </is>
      </c>
      <c r="B4" s="5" t="n"/>
      <c r="C4" s="5" t="n"/>
    </row>
    <row r="5">
      <c r="A5" t="inlineStr">
        <is>
          <t>Company name</t>
        </is>
      </c>
      <c r="B5" s="6" t="inlineStr">
        <is>
          <t>Kulkarni Print Solutions</t>
        </is>
      </c>
    </row>
    <row r="6">
      <c r="A6" t="inlineStr">
        <is>
          <t>Employee name</t>
        </is>
      </c>
      <c r="B6" s="6" t="inlineStr">
        <is>
          <t>Ritu Deshmukh</t>
        </is>
      </c>
    </row>
    <row r="7">
      <c r="A7" t="inlineStr">
        <is>
          <t>Designation</t>
        </is>
      </c>
      <c r="B7" s="6" t="inlineStr">
        <is>
          <t>Accounts Executive</t>
        </is>
      </c>
    </row>
    <row r="8">
      <c r="A8" t="inlineStr">
        <is>
          <t>Date of joining</t>
        </is>
      </c>
      <c r="B8" s="7" t="n">
        <v>45446</v>
      </c>
    </row>
    <row r="9">
      <c r="A9" t="inlineStr">
        <is>
          <t>Last working day</t>
        </is>
      </c>
      <c r="B9" s="7" t="n">
        <v>46310</v>
      </c>
    </row>
    <row r="10">
      <c r="A10" s="8" t="inlineStr">
        <is>
          <t>Length of service (years, months)</t>
        </is>
      </c>
      <c r="B10" s="9">
        <f>DATEDIF(B8,B9,"y")&amp;" years, "&amp;DATEDIF(B8,B9,"ym")&amp;" months"</f>
        <v/>
      </c>
    </row>
    <row r="12">
      <c r="A12" s="5" t="inlineStr">
        <is>
          <t>SALARY INPUTS</t>
        </is>
      </c>
      <c r="B12" s="5" t="n"/>
      <c r="C12" s="5" t="n"/>
    </row>
    <row r="13">
      <c r="A13" t="inlineStr">
        <is>
          <t>Monthly gross salary</t>
        </is>
      </c>
      <c r="B13" s="10" t="n">
        <v>30000</v>
      </c>
    </row>
    <row r="14">
      <c r="A14" t="inlineStr">
        <is>
          <t>Monthly basic + DA</t>
        </is>
      </c>
      <c r="B14" s="10" t="n">
        <v>15000</v>
      </c>
      <c r="C14" s="11" t="inlineStr">
        <is>
          <t>Used for leave encashment, gratuity and PF</t>
        </is>
      </c>
    </row>
    <row r="15">
      <c r="A15" t="inlineStr">
        <is>
          <t>Days in the last month</t>
        </is>
      </c>
      <c r="B15" s="12" t="n">
        <v>31</v>
      </c>
    </row>
    <row r="16">
      <c r="A16" t="inlineStr">
        <is>
          <t>Days payable in the last month (worked + paid leave)</t>
        </is>
      </c>
      <c r="B16" s="12" t="n">
        <v>15</v>
      </c>
    </row>
    <row r="17">
      <c r="A17" t="inlineStr">
        <is>
          <t>Leave balance to encash (days)</t>
        </is>
      </c>
      <c r="B17" s="13" t="n">
        <v>12</v>
      </c>
    </row>
    <row r="18">
      <c r="A18" t="inlineStr">
        <is>
          <t>Leave encashment divisor (26 or 30, as per policy)</t>
        </is>
      </c>
      <c r="B18" s="12" t="n">
        <v>26</v>
      </c>
    </row>
    <row r="19">
      <c r="A19" t="inlineStr">
        <is>
          <t>Gratuity eligible? (Yes/No)</t>
        </is>
      </c>
      <c r="B19" s="6" t="inlineStr">
        <is>
          <t>No</t>
        </is>
      </c>
      <c r="C19" s="11" t="inlineStr">
        <is>
          <t>Usually 5 years continuous service; fixed-term rules differ</t>
        </is>
      </c>
    </row>
    <row r="20">
      <c r="A20" s="8" t="inlineStr">
        <is>
          <t>Gratuity years (completed years, part over 6 months counts as 1)</t>
        </is>
      </c>
      <c r="B20" s="14">
        <f>DATEDIF(B8,B9,"y")+IF(DATEDIF(B8,B9,"ym")&gt;6,1,IF(DATEDIF(B8,B9,"ym")=6,IF(DATEDIF(B8,B9,"md")&gt;0,1,0),0))</f>
        <v/>
      </c>
    </row>
    <row r="22">
      <c r="A22" s="5" t="inlineStr">
        <is>
          <t>EARNINGS</t>
        </is>
      </c>
      <c r="B22" s="5" t="n"/>
      <c r="C22" s="5" t="n"/>
    </row>
    <row r="23">
      <c r="A23" s="8" t="inlineStr">
        <is>
          <t>Salary for days payable in last month</t>
        </is>
      </c>
      <c r="B23" s="15">
        <f>ROUND(B13/B15*B16,2)</f>
        <v/>
      </c>
    </row>
    <row r="24">
      <c r="A24" s="8" t="inlineStr">
        <is>
          <t>Leave encashment</t>
        </is>
      </c>
      <c r="B24" s="15">
        <f>ROUND(B14/B18*B17,2)</f>
        <v/>
      </c>
    </row>
    <row r="25">
      <c r="A25" s="8" t="inlineStr">
        <is>
          <t>Gratuity</t>
        </is>
      </c>
      <c r="B25" s="15">
        <f>IF(B19="Yes",ROUND(B14*15/26*B20,2),0)</f>
        <v/>
      </c>
    </row>
    <row r="26">
      <c r="A26" t="inlineStr">
        <is>
          <t>Bonus / incentive due</t>
        </is>
      </c>
      <c r="B26" s="10" t="n">
        <v>0</v>
      </c>
    </row>
    <row r="27">
      <c r="A27" t="inlineStr">
        <is>
          <t>Reimbursements due (travel, phone etc.)</t>
        </is>
      </c>
      <c r="B27" s="10" t="n">
        <v>1200</v>
      </c>
    </row>
    <row r="28">
      <c r="A28" t="inlineStr">
        <is>
          <t>Other earnings (arrears, notice pay paid by employer)</t>
        </is>
      </c>
      <c r="B28" s="10" t="n">
        <v>0</v>
      </c>
    </row>
    <row r="29">
      <c r="A29" s="16" t="inlineStr">
        <is>
          <t>TOTAL EARNINGS</t>
        </is>
      </c>
      <c r="B29" s="17">
        <f>SUM(B23:B28)</f>
        <v/>
      </c>
    </row>
    <row r="31">
      <c r="A31" s="5" t="inlineStr">
        <is>
          <t>DEDUCTIONS</t>
        </is>
      </c>
      <c r="B31" s="5" t="n"/>
      <c r="C31" s="5" t="n"/>
    </row>
    <row r="32">
      <c r="A32" t="inlineStr">
        <is>
          <t>Employee PF rate on basic + DA (0 if not covered)</t>
        </is>
      </c>
      <c r="B32" s="18" t="n">
        <v>0.12</v>
      </c>
    </row>
    <row r="33">
      <c r="A33" s="8" t="inlineStr">
        <is>
          <t>Employee PF on last month salary</t>
        </is>
      </c>
      <c r="B33" s="15">
        <f>ROUND(B14/B15*B16*B32,2)</f>
        <v/>
      </c>
      <c r="C33" s="11" t="inlineStr">
        <is>
          <t>Simplified: on basic+DA for days payable. Check your PF wage ceiling and policy</t>
        </is>
      </c>
    </row>
    <row r="34">
      <c r="A34" t="inlineStr">
        <is>
          <t>Employee ESI (if covered)</t>
        </is>
      </c>
      <c r="B34" s="10" t="n">
        <v>0</v>
      </c>
    </row>
    <row r="35">
      <c r="A35" t="inlineStr">
        <is>
          <t>Professional tax (as per state)</t>
        </is>
      </c>
      <c r="B35" s="10" t="n">
        <v>200</v>
      </c>
    </row>
    <row r="36">
      <c r="A36" t="inlineStr">
        <is>
          <t>Unserved notice days to recover (only if agreed)</t>
        </is>
      </c>
      <c r="B36" s="12" t="n">
        <v>0</v>
      </c>
    </row>
    <row r="37">
      <c r="A37" s="8" t="inlineStr">
        <is>
          <t>Notice pay recovery</t>
        </is>
      </c>
      <c r="B37" s="15">
        <f>ROUND(B13/B15*B36,2)</f>
        <v/>
      </c>
      <c r="C37" s="11" t="inlineStr">
        <is>
          <t>Gross/day x days. Recover only as the contract and law allow</t>
        </is>
      </c>
    </row>
    <row r="38">
      <c r="A38" t="inlineStr">
        <is>
          <t>Advance / loan outstanding</t>
        </is>
      </c>
      <c r="B38" s="10" t="n">
        <v>5000</v>
      </c>
    </row>
    <row r="39">
      <c r="A39" t="inlineStr">
        <is>
          <t>Unreturned company property (agreed value)</t>
        </is>
      </c>
      <c r="B39" s="10" t="n">
        <v>0</v>
      </c>
    </row>
    <row r="40">
      <c r="A40" t="inlineStr">
        <is>
          <t>TDS on final settlement</t>
        </is>
      </c>
      <c r="B40" s="10" t="n">
        <v>0</v>
      </c>
      <c r="C40" s="11" t="inlineStr">
        <is>
          <t>Ask your CA/payroll adviser</t>
        </is>
      </c>
    </row>
    <row r="41">
      <c r="A41" s="16" t="inlineStr">
        <is>
          <t>TOTAL DEDUCTIONS</t>
        </is>
      </c>
      <c r="B41" s="17">
        <f>SUM(B33:B35)+SUM(B37:B40)</f>
        <v/>
      </c>
    </row>
    <row r="43">
      <c r="A43" s="5" t="inlineStr">
        <is>
          <t>RESULT</t>
        </is>
      </c>
      <c r="B43" s="5" t="n"/>
      <c r="C43" s="5" t="n"/>
    </row>
    <row r="44">
      <c r="A44" s="16" t="inlineStr">
        <is>
          <t>NET PAYABLE TO EMPLOYEE</t>
        </is>
      </c>
      <c r="B44" s="17">
        <f>ROUND(B29-B41,0)</f>
        <v/>
      </c>
    </row>
    <row r="45">
      <c r="A45" s="16" t="inlineStr">
        <is>
          <t>Status</t>
        </is>
      </c>
      <c r="B45" s="19">
        <f>IF(B44&lt;0,"Employee owes company: "&amp;TEXT(-B44,"#,##0"),"Pay employee: "&amp;TEXT(B44,"#,##0"))</f>
        <v/>
      </c>
    </row>
    <row r="47" ht="30" customHeight="1">
      <c r="A47" s="2" t="inlineStr">
        <is>
          <t>Reminder: under the Code on Wages, 2019 (s.17(2)) wages due on resignation, removal, dismissal or retrenchment are to be paid within two working days. Gratuity is to be paid within 30 days of becoming payable (Code on Social Security, 2020).</t>
        </is>
      </c>
    </row>
    <row r="48"/>
    <row r="50">
      <c r="A50" t="inlineStr">
        <is>
          <t>Prepared by: ____________   Checked by: ____________   Employee signature: ____________   Date: ________</t>
        </is>
      </c>
    </row>
  </sheetData>
  <sheetProtection selectLockedCells="0" selectUnlockedCells="0" sheet="1" objects="0" insertRows="1" insertHyperlinks="1" autoFilter="1" scenarios="0" formatColumns="0" deleteColumns="1" insertColumns="1" pivotTables="1" deleteRows="1" formatCells="0" formatRows="1" sort="1"/>
  <mergeCells count="1">
    <mergeCell ref="A47:C48"/>
  </mergeCells>
  <dataValidations count="1">
    <dataValidation sqref="B19" showDropDown="0" showInputMessage="0" showErrorMessage="0" allowBlank="0"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2026-10-28T02:53:11Z</dcterms:created>
  <dcterms:modified xmlns:dcterms="http://purl.org/dc/terms/" xmlns:xsi="http://www.w3.org/2001/XMLSchema-instance" xsi:type="dcterms:W3CDTF">2026-10-28T02:53:11Z</dcterms:modified>
</cp:coreProperties>
</file>