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,##0"/>
    <numFmt numFmtId="165" formatCode="₹0.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64" fontId="0" fillId="2" borderId="0" pivotButton="0" quotePrefix="0" xfId="0"/>
    <xf numFmtId="9" fontId="0" fillId="2" borderId="0" pivotButton="0" quotePrefix="0" xfId="0"/>
    <xf numFmtId="9" fontId="0" fillId="0" borderId="0" pivotButton="0" quotePrefix="0" xfId="0"/>
    <xf numFmtId="10" fontId="0" fillId="2" borderId="0" pivotButton="0" quotePrefix="0" xfId="0"/>
    <xf numFmtId="1" fontId="0" fillId="2" borderId="0" pivotButton="0" quotePrefix="0" xfId="0"/>
    <xf numFmtId="165" fontId="0" fillId="2" borderId="0" pivotButton="0" quotePrefix="0" xfId="0"/>
    <xf numFmtId="0" fontId="2" fillId="0" borderId="0" pivotButton="0" quotePrefix="0" xfId="0"/>
    <xf numFmtId="164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4"/>
  <sheetViews>
    <sheetView workbookViewId="0">
      <selection activeCell="A1" sqref="A1"/>
    </sheetView>
  </sheetViews>
  <sheetFormatPr baseColWidth="8" defaultRowHeight="15"/>
  <cols>
    <col width="78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Razorpay vs PayU monthly fee calculator (India)</t>
        </is>
      </c>
    </row>
    <row r="2">
      <c r="A2" t="inlineStr">
        <is>
          <t>Rates checked on official pages 28 Oct 2026. Yellow cells are yours to change. Fees are charged on each successful payment; 18% GST is charged on the fee, not on your sale.</t>
        </is>
      </c>
    </row>
    <row r="4">
      <c r="A4" t="inlineStr">
        <is>
          <t>Monthly sales collected online (₹)</t>
        </is>
      </c>
      <c r="B4" s="2" t="n">
        <v>500000</v>
      </c>
    </row>
    <row r="5">
      <c r="A5" t="inlineStr">
        <is>
          <t>Share paid by UPI</t>
        </is>
      </c>
      <c r="B5" s="3" t="n">
        <v>0.6</v>
      </c>
    </row>
    <row r="6">
      <c r="A6" t="inlineStr">
        <is>
          <t>Share paid by normal cards, netbanking, wallets</t>
        </is>
      </c>
      <c r="B6" s="3" t="n">
        <v>0.35</v>
      </c>
    </row>
    <row r="7">
      <c r="A7" t="inlineStr">
        <is>
          <t>Share paid by Amex, Diners, EMI, corporate or international cards (auto)</t>
        </is>
      </c>
      <c r="B7" s="4">
        <f>MAX(0,1-B5-B6)</f>
        <v/>
      </c>
    </row>
    <row r="8">
      <c r="A8" t="inlineStr">
        <is>
          <t>GST rate on gateway fees</t>
        </is>
      </c>
      <c r="B8" s="3" t="n">
        <v>0.18</v>
      </c>
    </row>
    <row r="9">
      <c r="A9" t="inlineStr">
        <is>
          <t>Razorpay fee: UPI (Standard plan)</t>
        </is>
      </c>
      <c r="B9" s="5" t="n">
        <v>0.02</v>
      </c>
    </row>
    <row r="10">
      <c r="A10" t="inlineStr">
        <is>
          <t>Razorpay fee: normal cards, netbanking, wallets</t>
        </is>
      </c>
      <c r="B10" s="5" t="n">
        <v>0.02</v>
      </c>
    </row>
    <row r="11">
      <c r="A11" t="inlineStr">
        <is>
          <t>Razorpay fee: premium methods (2%–3%; 3% used to be safe)</t>
        </is>
      </c>
      <c r="B11" s="5" t="n">
        <v>0.03</v>
      </c>
    </row>
    <row r="12">
      <c r="A12" t="inlineStr">
        <is>
          <t>PayU fee: UPI – NOT PUBLISHED. Type your PayU quote (blank = Razorpay's rate used as placeholder)</t>
        </is>
      </c>
      <c r="B12" s="5" t="n"/>
    </row>
    <row r="13">
      <c r="A13" t="inlineStr">
        <is>
          <t>PayU fee: normal cards, netbanking, wallets</t>
        </is>
      </c>
      <c r="B13" s="5" t="n">
        <v>0.02</v>
      </c>
    </row>
    <row r="14">
      <c r="A14" t="inlineStr">
        <is>
          <t>PayU fee: premium methods (Amex, Diners, EMI, international)</t>
        </is>
      </c>
      <c r="B14" s="5" t="n">
        <v>0.03</v>
      </c>
    </row>
    <row r="15">
      <c r="A15" t="inlineStr">
        <is>
          <t>Razorpay faster settlement extra (0 = normal T+2; on-demand 0.20%–0.30%, same-day 0.15%–0.20%)</t>
        </is>
      </c>
      <c r="B15" s="5" t="n">
        <v>0</v>
      </c>
    </row>
    <row r="16">
      <c r="A16" t="inlineStr">
        <is>
          <t>PayU priority settlement extra (on quote; 0 = normal T+2)</t>
        </is>
      </c>
      <c r="B16" s="5" t="n">
        <v>0</v>
      </c>
    </row>
    <row r="17">
      <c r="A17" t="inlineStr">
        <is>
          <t>Instant refunds per month (count) – Razorpay ₹7.99 to ₹14.99 each</t>
        </is>
      </c>
      <c r="B17" s="6" t="n">
        <v>0</v>
      </c>
    </row>
    <row r="18">
      <c r="A18" t="inlineStr">
        <is>
          <t>Razorpay instant refund fee per refund (₹)</t>
        </is>
      </c>
      <c r="B18" s="7" t="n">
        <v>7.99</v>
      </c>
    </row>
    <row r="20">
      <c r="A20" s="8" t="inlineStr">
        <is>
          <t>Results per month</t>
        </is>
      </c>
    </row>
    <row r="21">
      <c r="A21" s="8" t="inlineStr"/>
      <c r="B21" s="8" t="inlineStr">
        <is>
          <t>Razorpay</t>
        </is>
      </c>
      <c r="C21" s="8" t="inlineStr">
        <is>
          <t>PayU</t>
        </is>
      </c>
    </row>
    <row r="22">
      <c r="A22" t="inlineStr">
        <is>
          <t>Gateway fee before GST</t>
        </is>
      </c>
      <c r="B22" s="9">
        <f>B4*(B5*B9+B6*B10+B7*B11)</f>
        <v/>
      </c>
      <c r="C22" s="9">
        <f>B4*(B5*IF(ISBLANK(B12),B9,B12)+B6*B13+B7*B14)</f>
        <v/>
      </c>
    </row>
    <row r="23">
      <c r="A23" t="inlineStr">
        <is>
          <t>Faster settlement extra before GST</t>
        </is>
      </c>
      <c r="B23" s="9">
        <f>B4*B15</f>
        <v/>
      </c>
      <c r="C23" s="9">
        <f>B4*B16</f>
        <v/>
      </c>
    </row>
    <row r="24">
      <c r="A24" t="inlineStr">
        <is>
          <t>Instant refund fees before GST</t>
        </is>
      </c>
      <c r="B24" s="9">
        <f>B17*B18</f>
        <v/>
      </c>
      <c r="C24" s="9">
        <f>0</f>
        <v/>
      </c>
    </row>
    <row r="25">
      <c r="A25" t="inlineStr">
        <is>
          <t>Total fees before GST</t>
        </is>
      </c>
      <c r="B25" s="9">
        <f>SUM(B22:B24)</f>
        <v/>
      </c>
      <c r="C25" s="9">
        <f>SUM(C22:C24)</f>
        <v/>
      </c>
    </row>
    <row r="26">
      <c r="A26" t="inlineStr">
        <is>
          <t>GST on fees</t>
        </is>
      </c>
      <c r="B26" s="9">
        <f>B25*$B$8</f>
        <v/>
      </c>
      <c r="C26" s="9">
        <f>C25*$B$8</f>
        <v/>
      </c>
    </row>
    <row r="27">
      <c r="A27" t="inlineStr">
        <is>
          <t>Total fees with GST</t>
        </is>
      </c>
      <c r="B27" s="9">
        <f>B25+B26</f>
        <v/>
      </c>
      <c r="C27" s="9">
        <f>C25+C26</f>
        <v/>
      </c>
    </row>
    <row r="28">
      <c r="A28" t="inlineStr">
        <is>
          <t>Effective cost as % of sales (with GST)</t>
        </is>
      </c>
      <c r="B28" s="10">
        <f>IF($B$4=0,0,B27/$B$4)</f>
        <v/>
      </c>
      <c r="C28" s="10">
        <f>IF($B$4=0,0,C27/$B$4)</f>
        <v/>
      </c>
    </row>
    <row r="29">
      <c r="A29" t="inlineStr">
        <is>
          <t>Money reaching your bank (before refunds/chargebacks)</t>
        </is>
      </c>
      <c r="B29" s="9">
        <f>$B$4-B27</f>
        <v/>
      </c>
      <c r="C29" s="9">
        <f>$B$4-C27</f>
        <v/>
      </c>
    </row>
    <row r="30">
      <c r="A30" t="inlineStr">
        <is>
          <t>Total fees with GST per year</t>
        </is>
      </c>
      <c r="B30" s="9">
        <f>B27*12</f>
        <v/>
      </c>
      <c r="C30" s="9">
        <f>C27*12</f>
        <v/>
      </c>
    </row>
    <row r="31">
      <c r="A31" t="inlineStr">
        <is>
          <t>Check: PayU UPI fee</t>
        </is>
      </c>
      <c r="B31">
        <f>IF(ISBLANK(B12),"PayU UPI rate is a placeholder – replace B12 with your PayU quote","PayU UPI rate entered by you")</f>
        <v/>
      </c>
    </row>
    <row r="33">
      <c r="A33" s="8" t="inlineStr">
        <is>
          <t>Same payment mix at other sales levels (with GST, per month)</t>
        </is>
      </c>
    </row>
    <row r="34">
      <c r="A34" s="8" t="inlineStr">
        <is>
          <t>Monthly sales</t>
        </is>
      </c>
      <c r="B34" s="8" t="inlineStr">
        <is>
          <t>Razorpay</t>
        </is>
      </c>
      <c r="C34" s="8" t="inlineStr">
        <is>
          <t>PayU</t>
        </is>
      </c>
      <c r="D34" s="8" t="inlineStr">
        <is>
          <t>Difference (Razorpay − PayU)</t>
        </is>
      </c>
    </row>
    <row r="35">
      <c r="A35" s="9" t="n">
        <v>100000</v>
      </c>
      <c r="B35" s="9">
        <f>(A35*($B$5*$B$9+$B$6*$B$10+$B$7*$B$11+$B$15)+$B$17*$B$18)*(1+$B$8)</f>
        <v/>
      </c>
      <c r="C35" s="9">
        <f>A35*($B$5*IF(ISBLANK($B$12),$B$9,$B$12)+$B$6*$B$13+$B$7*$B$14+$B$16)*(1+$B$8)</f>
        <v/>
      </c>
      <c r="D35" s="9">
        <f>B35-C35</f>
        <v/>
      </c>
    </row>
    <row r="36">
      <c r="A36" s="9" t="n">
        <v>300000</v>
      </c>
      <c r="B36" s="9">
        <f>(A36*($B$5*$B$9+$B$6*$B$10+$B$7*$B$11+$B$15)+$B$17*$B$18)*(1+$B$8)</f>
        <v/>
      </c>
      <c r="C36" s="9">
        <f>A36*($B$5*IF(ISBLANK($B$12),$B$9,$B$12)+$B$6*$B$13+$B$7*$B$14+$B$16)*(1+$B$8)</f>
        <v/>
      </c>
      <c r="D36" s="9">
        <f>B36-C36</f>
        <v/>
      </c>
    </row>
    <row r="37">
      <c r="A37" s="9" t="n">
        <v>500000</v>
      </c>
      <c r="B37" s="9">
        <f>(A37*($B$5*$B$9+$B$6*$B$10+$B$7*$B$11+$B$15)+$B$17*$B$18)*(1+$B$8)</f>
        <v/>
      </c>
      <c r="C37" s="9">
        <f>A37*($B$5*IF(ISBLANK($B$12),$B$9,$B$12)+$B$6*$B$13+$B$7*$B$14+$B$16)*(1+$B$8)</f>
        <v/>
      </c>
      <c r="D37" s="9">
        <f>B37-C37</f>
        <v/>
      </c>
    </row>
    <row r="38">
      <c r="A38" s="9" t="n">
        <v>1000000</v>
      </c>
      <c r="B38" s="9">
        <f>(A38*($B$5*$B$9+$B$6*$B$10+$B$7*$B$11+$B$15)+$B$17*$B$18)*(1+$B$8)</f>
        <v/>
      </c>
      <c r="C38" s="9">
        <f>A38*($B$5*IF(ISBLANK($B$12),$B$9,$B$12)+$B$6*$B$13+$B$7*$B$14+$B$16)*(1+$B$8)</f>
        <v/>
      </c>
      <c r="D38" s="9">
        <f>B38-C38</f>
        <v/>
      </c>
    </row>
    <row r="39">
      <c r="A39" s="9" t="n">
        <v>2500000</v>
      </c>
      <c r="B39" s="9">
        <f>(A39*($B$5*$B$9+$B$6*$B$10+$B$7*$B$11+$B$15)+$B$17*$B$18)*(1+$B$8)</f>
        <v/>
      </c>
      <c r="C39" s="9">
        <f>A39*($B$5*IF(ISBLANK($B$12),$B$9,$B$12)+$B$6*$B$13+$B$7*$B$14+$B$16)*(1+$B$8)</f>
        <v/>
      </c>
      <c r="D39" s="9">
        <f>B39-C39</f>
        <v/>
      </c>
    </row>
    <row r="41">
      <c r="A41" t="inlineStr">
        <is>
          <t>Sources: razorpay.com/pricing (India rate reference, 'Last updated May 2026'), razorpay.com/payments-app (premium methods at 3%), razorpay.com/capital/instant-settlements, payu.in/pricing, payu.in/priority-settlements. All checked 28 Oct 2026.</t>
        </is>
      </c>
    </row>
    <row r="42">
      <c r="A42" t="inlineStr">
        <is>
          <t>Razorpay's welcome offer (new accounts activated on/after 1 July 2026): 0% platform fee on the first ₹5,00,000 or 90 days, whichever comes first. Not applied here.</t>
        </is>
      </c>
    </row>
    <row r="43">
      <c r="A43" t="inlineStr">
        <is>
          <t>Neither company publishes a setup fee or annual fee (both say ₹0). Neither publishes an India chargeback fee on the pages checked. Negotiated and enterprise rates differ.</t>
        </is>
      </c>
    </row>
    <row r="44">
      <c r="A44" t="inlineStr">
        <is>
          <t>This is an estimate, not a quote. Use the rates on your own agreement.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2026-10-28T07:17:17Z</dcterms:created>
  <dcterms:modified xmlns:dcterms="http://purl.org/dc/terms/" xmlns:xsi="http://www.w3.org/2001/XMLSchema-instance" xsi:type="dcterms:W3CDTF">2026-10-28T07:17:17Z</dcterms:modified>
</cp:coreProperties>
</file>