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Register" sheetId="3" state="visible" r:id="rId3"/>
    <sheet xmlns:r="http://schemas.openxmlformats.org/officeDocument/2006/relationships" name="FIFO Worked" sheetId="4" state="visible" r:id="rId4"/>
    <sheet xmlns:r="http://schemas.openxmlformats.org/officeDocument/2006/relationships" name="Stock Statement Summary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2">
    <font>
      <name val="Calibri"/>
      <family val="2"/>
      <color theme="1"/>
      <sz val="11"/>
      <scheme val="minor"/>
    </font>
    <font>
      <name val="Calibri"/>
      <b val="1"/>
      <color rgb="001B3A5F"/>
      <sz val="14"/>
    </font>
    <font>
      <name val="Calibri"/>
      <i val="1"/>
      <color rgb="00666666"/>
      <sz val="10"/>
    </font>
    <font>
      <name val="Calibri"/>
      <b val="1"/>
      <color rgb="000D7377"/>
      <sz val="12"/>
    </font>
    <font>
      <name val="Calibri"/>
      <sz val="10"/>
    </font>
    <font>
      <name val="Calibri"/>
      <i val="1"/>
      <color rgb="00666666"/>
      <sz val="9"/>
    </font>
    <font>
      <name val="Calibri"/>
      <b val="1"/>
      <color rgb="00FFFFFF"/>
      <sz val="10"/>
    </font>
    <font>
      <name val="Calibri"/>
      <b val="1"/>
      <color rgb="001B3A5F"/>
      <sz val="11"/>
    </font>
    <font>
      <name val="Calibri"/>
      <b val="1"/>
      <i val="1"/>
      <color rgb="00990000"/>
      <sz val="10"/>
    </font>
    <font>
      <b val="1"/>
      <color rgb="001F4E79"/>
      <sz val="12"/>
    </font>
    <font>
      <sz val="10"/>
    </font>
    <font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B3A5F"/>
      </patternFill>
    </fill>
    <fill>
      <patternFill patternType="solid">
        <fgColor rgb="00D6EAF8"/>
      </patternFill>
    </fill>
    <fill>
      <patternFill patternType="solid">
        <fgColor rgb="00D5F5E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4" fontId="4" fillId="3" borderId="1" pivotButton="0" quotePrefix="0" xfId="0"/>
    <xf numFmtId="164" fontId="0" fillId="4" borderId="1" pivotButton="0" quotePrefix="0" xfId="0"/>
    <xf numFmtId="4" fontId="0" fillId="4" borderId="1" pivotButton="0" quotePrefix="0" xfId="0"/>
    <xf numFmtId="0" fontId="0" fillId="4" borderId="1" pivotButton="0" quotePrefix="0" xfId="0"/>
    <xf numFmtId="0" fontId="0" fillId="3" borderId="1" pivotButton="0" quotePrefix="0" xfId="0"/>
    <xf numFmtId="164" fontId="0" fillId="3" borderId="1" pivotButton="0" quotePrefix="0" xfId="0"/>
    <xf numFmtId="4" fontId="0" fillId="3" borderId="1" pivotButton="0" quotePrefix="0" xfId="0"/>
    <xf numFmtId="0" fontId="4" fillId="0" borderId="1" pivotButton="0" quotePrefix="0" xfId="0"/>
    <xf numFmtId="164" fontId="4" fillId="0" borderId="1" pivotButton="0" quotePrefix="0" xfId="0"/>
    <xf numFmtId="4" fontId="4" fillId="0" borderId="1" pivotButton="0" quotePrefix="0" xfId="0"/>
    <xf numFmtId="4" fontId="4" fillId="4" borderId="1" pivotButton="0" quotePrefix="0" xfId="0"/>
    <xf numFmtId="4" fontId="0" fillId="0" borderId="0" pivotButton="0" quotePrefix="0" xfId="0"/>
    <xf numFmtId="4" fontId="7" fillId="4" borderId="0" pivotButton="0" quotePrefix="0" xfId="0"/>
    <xf numFmtId="0" fontId="0" fillId="3" borderId="0" pivotButton="0" quotePrefix="0" xfId="0"/>
    <xf numFmtId="0" fontId="4" fillId="4" borderId="1" pivotButton="0" quotePrefix="0" xfId="0"/>
    <xf numFmtId="4" fontId="0" fillId="4" borderId="0" pivotButton="0" quotePrefix="0" xfId="0"/>
    <xf numFmtId="0" fontId="8" fillId="0" borderId="0" pivotButton="0" quotePrefix="0" xfId="0"/>
    <xf numFmtId="0" fontId="11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SCALESAATHI | STOCK REGISTER FORMAT TEMPLATE</t>
        </is>
      </c>
    </row>
    <row r="2">
      <c r="A2" s="2" t="inlineStr">
        <is>
          <t>Educational INR stock register with Rule 56(2)–mapped particulars (educational) movement types, FIFO worked example, and bank stock-statement summary. Not a prescribed CBIC form or bank annexure.</t>
        </is>
      </c>
    </row>
    <row r="4">
      <c r="A4" s="3" t="inlineStr">
        <is>
          <t>01 | What this workbook is for</t>
        </is>
      </c>
    </row>
    <row r="5" ht="42" customHeight="1">
      <c r="A5" s="4" t="inlineStr">
        <is>
          <t>Item master + chronological movement register (opening / inward / outward / loss / write-off / gift-sample) with closing qty formulas, a filled FIFO ₹ layer example, and an educational stock-statement summary for bank CC discussion.</t>
        </is>
      </c>
    </row>
    <row r="7">
      <c r="A7" s="3" t="inlineStr">
        <is>
          <t>02 | Choose a sheet</t>
        </is>
      </c>
    </row>
    <row r="8" ht="42" customHeight="1">
      <c r="A8" s="4" t="inlineStr">
        <is>
          <t>Items: item master (code, name, HSN optional, unit, opening qty, reorder, rate). Register: one row per movement. FIFO Worked: fictional Aarohi LED Bulb layers. Stock Statement Summary: educational as-on report (not a bank annexure). Sources: citations and limits.</t>
        </is>
      </c>
    </row>
    <row r="10">
      <c r="A10" s="3" t="inlineStr">
        <is>
          <t>03 | Enter opening quantity once</t>
        </is>
      </c>
    </row>
    <row r="11">
      <c r="A11" s="4" t="inlineStr">
        <is>
          <t>Put verified opening qty on the Items sheet. Do not also post a separate Opening movement for the same qty unless your process requires a dated opening row — then leave Items opening at zero for that item.</t>
        </is>
      </c>
    </row>
    <row r="13">
      <c r="A13" s="3" t="inlineStr">
        <is>
          <t>04 | One row per movement + document reference</t>
        </is>
      </c>
    </row>
    <row r="14" ht="42" customHeight="1">
      <c r="A14" s="4" t="inlineStr">
        <is>
          <t>Date · Item code · Movement type · Doc no. · Party/location · Qty. Link every inward/outward to invoice, GRN, delivery challan, credit note, or damage note.</t>
        </is>
      </c>
    </row>
    <row r="16">
      <c r="A16" s="3" t="inlineStr">
        <is>
          <t>05 | Do not overwrite green formula cells</t>
        </is>
      </c>
    </row>
    <row r="17">
      <c r="A17" s="4" t="inlineStr">
        <is>
          <t>Blue = inputs. Green = formulas (closing qty, value, REORDER, CHECK). Overwriting formulas breaks the register.</t>
        </is>
      </c>
    </row>
    <row r="19">
      <c r="A19" s="3" t="inlineStr">
        <is>
          <t>06 | Movement types (Rule 56(2)–aligned)</t>
        </is>
      </c>
    </row>
    <row r="20" ht="42" customHeight="1">
      <c r="A20" s="4" t="inlineStr">
        <is>
          <t>Inward (Received) · Outward (Supplied) · Lost/Stolen/Destroyed · Written off · Gift/Free sample. Composition (s.10) payers: Rule 56(2) stock-account particulars carve-out — ask CA.</t>
        </is>
      </c>
    </row>
    <row r="22">
      <c r="A22" s="3" t="inlineStr">
        <is>
          <t>07 | Valuation note</t>
        </is>
      </c>
    </row>
    <row r="23" ht="42" customHeight="1">
      <c r="A23" s="4" t="inlineStr">
        <is>
          <t>Rate on Items is illustrative purchase cost excluding recoverable GST when ITC is claimed. FIFO Worked sheet shows layer arithmetic. AS 2 / Ind AS 2: lower of cost and NRV; FIFO or weighted average — ask CA.</t>
        </is>
      </c>
    </row>
    <row r="25">
      <c r="A25" s="3" t="inlineStr">
        <is>
          <t>08 | Fictional example firm</t>
        </is>
      </c>
    </row>
    <row r="26">
      <c r="A26" s="4" t="inlineStr">
        <is>
          <t>Mehra Traders (fictional). Item: Aarohi LED Bulb 9W (AR-LED9). Period: September 2026. No real GSTIN, bank account, or signature.</t>
        </is>
      </c>
    </row>
    <row r="28">
      <c r="A28" s="3" t="inlineStr">
        <is>
          <t>Disclaimer</t>
        </is>
      </c>
    </row>
    <row r="29" ht="42" customHeight="1">
      <c r="A29" s="4" t="inlineStr">
        <is>
          <t>Free ScaleSaathi educational templates. Not prescribed government forms, not any bank’s official annexure, not tax/legal advice. Verify with a CA and current CBIC / ICAI sources. Margins for Drawing Power come only from your sanction letter.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8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2" customWidth="1" min="10" max="10"/>
    <col width="18" customWidth="1" min="11" max="11"/>
  </cols>
  <sheetData>
    <row r="1">
      <c r="A1" s="1" t="inlineStr">
        <is>
          <t>ITEM MASTER</t>
        </is>
      </c>
    </row>
    <row r="2">
      <c r="A2" s="5" t="inlineStr">
        <is>
          <t>Blue = input. Green = formula. Opening qty once. Rate ₹ = illustrative cost excl. recoverable GST.</t>
        </is>
      </c>
    </row>
    <row r="4" ht="30" customHeight="1">
      <c r="A4" s="6" t="inlineStr">
        <is>
          <t>Item code</t>
        </is>
      </c>
      <c r="B4" s="6" t="inlineStr">
        <is>
          <t>Item name</t>
        </is>
      </c>
      <c r="C4" s="6" t="inlineStr">
        <is>
          <t>HSN (optional)</t>
        </is>
      </c>
      <c r="D4" s="6" t="inlineStr">
        <is>
          <t>Unit</t>
        </is>
      </c>
      <c r="E4" s="6" t="inlineStr">
        <is>
          <t>Opening qty</t>
        </is>
      </c>
      <c r="F4" s="6" t="inlineStr">
        <is>
          <t>Reorder level</t>
        </is>
      </c>
      <c r="G4" s="6" t="inlineStr">
        <is>
          <t>Rate ₹ (cost)</t>
        </is>
      </c>
      <c r="H4" s="6" t="inlineStr">
        <is>
          <t>Closing qty</t>
        </is>
      </c>
      <c r="I4" s="6" t="inlineStr">
        <is>
          <t>Closing value ₹</t>
        </is>
      </c>
      <c r="J4" s="6" t="inlineStr">
        <is>
          <t>REORDER</t>
        </is>
      </c>
      <c r="K4" s="6" t="inlineStr">
        <is>
          <t>Location (optional)</t>
        </is>
      </c>
    </row>
    <row r="5">
      <c r="A5" s="7" t="inlineStr">
        <is>
          <t>AR-LED9</t>
        </is>
      </c>
      <c r="B5" s="7" t="inlineStr">
        <is>
          <t>Aarohi LED Bulb 9W</t>
        </is>
      </c>
      <c r="C5" s="7" t="inlineStr">
        <is>
          <t>8539</t>
        </is>
      </c>
      <c r="D5" s="7" t="inlineStr">
        <is>
          <t>Pcs</t>
        </is>
      </c>
      <c r="E5" s="8" t="n">
        <v>100</v>
      </c>
      <c r="F5" s="8" t="n">
        <v>40</v>
      </c>
      <c r="G5" s="9" t="n">
        <v>40</v>
      </c>
      <c r="H5" s="10">
        <f>IF(A5="","",E5+SUMIFS(Register!$F:$F,Register!$B:$B,A5,Register!$C:$C,"Inward")-SUMIFS(Register!$F:$F,Register!$B:$B,A5,Register!$C:$C,"Outward")-SUMIFS(Register!$F:$F,Register!$B:$B,A5,Register!$C:$C,"Lost/Stolen/Destroyed")-SUMIFS(Register!$F:$F,Register!$B:$B,A5,Register!$C:$C,"Written off")-SUMIFS(Register!$F:$F,Register!$B:$B,A5,Register!$C:$C,"Gift/Free sample"))</f>
        <v/>
      </c>
      <c r="I5" s="11">
        <f>IF(A5="","",IF(H5="","",H5*G5))</f>
        <v/>
      </c>
      <c r="J5" s="12">
        <f>IF(A5="","",IF(H5="","",IF(H5&lt;=F5,"REORDER",IF(H5&lt;0,"CHECK NEGATIVE","OK"))))</f>
        <v/>
      </c>
      <c r="K5" s="13" t="inlineStr">
        <is>
          <t>Main store</t>
        </is>
      </c>
    </row>
    <row r="6">
      <c r="A6" s="7" t="inlineStr">
        <is>
          <t>NV-MB-2L</t>
        </is>
      </c>
      <c r="B6" s="7" t="inlineStr">
        <is>
          <t>Nova Mixing Bowl 2L</t>
        </is>
      </c>
      <c r="C6" s="7" t="inlineStr">
        <is>
          <t>7323</t>
        </is>
      </c>
      <c r="D6" s="7" t="inlineStr">
        <is>
          <t>Pcs</t>
        </is>
      </c>
      <c r="E6" s="8" t="n">
        <v>25</v>
      </c>
      <c r="F6" s="8" t="n">
        <v>10</v>
      </c>
      <c r="G6" s="9" t="n">
        <v>180</v>
      </c>
      <c r="H6" s="10">
        <f>IF(A6="","",E6+SUMIFS(Register!$F:$F,Register!$B:$B,A6,Register!$C:$C,"Inward")-SUMIFS(Register!$F:$F,Register!$B:$B,A6,Register!$C:$C,"Outward")-SUMIFS(Register!$F:$F,Register!$B:$B,A6,Register!$C:$C,"Lost/Stolen/Destroyed")-SUMIFS(Register!$F:$F,Register!$B:$B,A6,Register!$C:$C,"Written off")-SUMIFS(Register!$F:$F,Register!$B:$B,A6,Register!$C:$C,"Gift/Free sample"))</f>
        <v/>
      </c>
      <c r="I6" s="11">
        <f>IF(A6="","",IF(H6="","",H6*G6))</f>
        <v/>
      </c>
      <c r="J6" s="12">
        <f>IF(A6="","",IF(H6="","",IF(H6&lt;=F6,"REORDER",IF(H6&lt;0,"CHECK NEGATIVE","OK"))))</f>
        <v/>
      </c>
      <c r="K6" s="13" t="inlineStr">
        <is>
          <t>Main store</t>
        </is>
      </c>
    </row>
    <row r="7">
      <c r="A7" s="7" t="n"/>
      <c r="B7" s="7" t="n"/>
      <c r="C7" s="7" t="n"/>
      <c r="D7" s="7" t="n"/>
      <c r="E7" s="8" t="n"/>
      <c r="F7" s="8" t="n"/>
      <c r="G7" s="9" t="n"/>
      <c r="H7" s="10">
        <f>IF(A7="","",E7+SUMIFS(Register!$F:$F,Register!$B:$B,A7,Register!$C:$C,"Inward")-SUMIFS(Register!$F:$F,Register!$B:$B,A7,Register!$C:$C,"Outward")-SUMIFS(Register!$F:$F,Register!$B:$B,A7,Register!$C:$C,"Lost/Stolen/Destroyed")-SUMIFS(Register!$F:$F,Register!$B:$B,A7,Register!$C:$C,"Written off")-SUMIFS(Register!$F:$F,Register!$B:$B,A7,Register!$C:$C,"Gift/Free sample"))</f>
        <v/>
      </c>
      <c r="I7" s="11">
        <f>IF(A7="","",IF(H7="","",H7*G7))</f>
        <v/>
      </c>
      <c r="J7" s="12">
        <f>IF(A7="","",IF(H7="","",IF(H7&lt;=F7,"REORDER",IF(H7&lt;0,"CHECK NEGATIVE","OK"))))</f>
        <v/>
      </c>
      <c r="K7" s="13" t="n"/>
    </row>
    <row r="8">
      <c r="A8" s="7" t="n"/>
      <c r="B8" s="7" t="n"/>
      <c r="C8" s="7" t="n"/>
      <c r="D8" s="7" t="n"/>
      <c r="E8" s="8" t="n"/>
      <c r="F8" s="8" t="n"/>
      <c r="G8" s="9" t="n"/>
      <c r="H8" s="10">
        <f>IF(A8="","",E8+SUMIFS(Register!$F:$F,Register!$B:$B,A8,Register!$C:$C,"Inward")-SUMIFS(Register!$F:$F,Register!$B:$B,A8,Register!$C:$C,"Outward")-SUMIFS(Register!$F:$F,Register!$B:$B,A8,Register!$C:$C,"Lost/Stolen/Destroyed")-SUMIFS(Register!$F:$F,Register!$B:$B,A8,Register!$C:$C,"Written off")-SUMIFS(Register!$F:$F,Register!$B:$B,A8,Register!$C:$C,"Gift/Free sample"))</f>
        <v/>
      </c>
      <c r="I8" s="11">
        <f>IF(A8="","",IF(H8="","",H8*G8))</f>
        <v/>
      </c>
      <c r="J8" s="12">
        <f>IF(A8="","",IF(H8="","",IF(H8&lt;=F8,"REORDER",IF(H8&lt;0,"CHECK NEGATIVE","OK"))))</f>
        <v/>
      </c>
      <c r="K8" s="13" t="n"/>
    </row>
    <row r="9">
      <c r="A9" s="7" t="n"/>
      <c r="B9" s="7" t="n"/>
      <c r="C9" s="7" t="n"/>
      <c r="D9" s="7" t="n"/>
      <c r="E9" s="8" t="n"/>
      <c r="F9" s="8" t="n"/>
      <c r="G9" s="9" t="n"/>
      <c r="H9" s="10">
        <f>IF(A9="","",E9+SUMIFS(Register!$F:$F,Register!$B:$B,A9,Register!$C:$C,"Inward")-SUMIFS(Register!$F:$F,Register!$B:$B,A9,Register!$C:$C,"Outward")-SUMIFS(Register!$F:$F,Register!$B:$B,A9,Register!$C:$C,"Lost/Stolen/Destroyed")-SUMIFS(Register!$F:$F,Register!$B:$B,A9,Register!$C:$C,"Written off")-SUMIFS(Register!$F:$F,Register!$B:$B,A9,Register!$C:$C,"Gift/Free sample"))</f>
        <v/>
      </c>
      <c r="I9" s="11">
        <f>IF(A9="","",IF(H9="","",H9*G9))</f>
        <v/>
      </c>
      <c r="J9" s="12">
        <f>IF(A9="","",IF(H9="","",IF(H9&lt;=F9,"REORDER",IF(H9&lt;0,"CHECK NEGATIVE","OK"))))</f>
        <v/>
      </c>
      <c r="K9" s="13" t="n"/>
    </row>
    <row r="10">
      <c r="A10" s="13" t="n"/>
      <c r="B10" s="13" t="n"/>
      <c r="C10" s="13" t="n"/>
      <c r="D10" s="13" t="n"/>
      <c r="E10" s="14" t="n"/>
      <c r="F10" s="14" t="n"/>
      <c r="G10" s="15" t="n"/>
      <c r="H10" s="10">
        <f>IF(A10="","",IF(E10="",0,E10)+SUMIFS(Register!$F:$F,Register!$B:$B,A10,Register!$C:$C,"Inward")-SUMIFS(Register!$F:$F,Register!$B:$B,A10,Register!$C:$C,"Outward")-SUMIFS(Register!$F:$F,Register!$B:$B,A10,Register!$C:$C,"Lost/Stolen/Destroyed")-SUMIFS(Register!$F:$F,Register!$B:$B,A10,Register!$C:$C,"Written off")-SUMIFS(Register!$F:$F,Register!$B:$B,A10,Register!$C:$C,"Gift/Free sample"))</f>
        <v/>
      </c>
      <c r="I10" s="11">
        <f>IF(A10="","",IF(OR(H10="",G10=""),"",H10*G10))</f>
        <v/>
      </c>
      <c r="J10" s="12">
        <f>IF(A10="","",IF(H10="","",IF(H10&lt;0,"CHECK NEGATIVE",IF(AND(ISNUMBER(F10),H10&lt;=F10),"REORDER","OK"))))</f>
        <v/>
      </c>
      <c r="K10" s="13" t="n"/>
    </row>
    <row r="11">
      <c r="A11" s="13" t="n"/>
      <c r="B11" s="13" t="n"/>
      <c r="C11" s="13" t="n"/>
      <c r="D11" s="13" t="n"/>
      <c r="E11" s="14" t="n"/>
      <c r="F11" s="14" t="n"/>
      <c r="G11" s="15" t="n"/>
      <c r="H11" s="10">
        <f>IF(A11="","",IF(E11="",0,E11)+SUMIFS(Register!$F:$F,Register!$B:$B,A11,Register!$C:$C,"Inward")-SUMIFS(Register!$F:$F,Register!$B:$B,A11,Register!$C:$C,"Outward")-SUMIFS(Register!$F:$F,Register!$B:$B,A11,Register!$C:$C,"Lost/Stolen/Destroyed")-SUMIFS(Register!$F:$F,Register!$B:$B,A11,Register!$C:$C,"Written off")-SUMIFS(Register!$F:$F,Register!$B:$B,A11,Register!$C:$C,"Gift/Free sample"))</f>
        <v/>
      </c>
      <c r="I11" s="11">
        <f>IF(A11="","",IF(OR(H11="",G11=""),"",H11*G11))</f>
        <v/>
      </c>
      <c r="J11" s="12">
        <f>IF(A11="","",IF(H11="","",IF(H11&lt;0,"CHECK NEGATIVE",IF(AND(ISNUMBER(F11),H11&lt;=F11),"REORDER","OK"))))</f>
        <v/>
      </c>
      <c r="K11" s="13" t="n"/>
    </row>
    <row r="12">
      <c r="A12" s="5" t="inlineStr">
        <is>
          <t>Notes: Closing qty formulas read the Register sheet. For FIFO layer value of AR-LED9 see FIFO Worked (closing value there may differ from Opening×Rate shortcut on this sheet).</t>
        </is>
      </c>
      <c r="B12" s="13" t="n"/>
      <c r="C12" s="13" t="n"/>
      <c r="D12" s="13" t="n"/>
      <c r="E12" s="14" t="n"/>
      <c r="F12" s="14" t="n"/>
      <c r="G12" s="15" t="n"/>
      <c r="H12" s="10">
        <f>IF(A12="","",IF(E12="",0,E12)+SUMIFS(Register!$F:$F,Register!$B:$B,A12,Register!$C:$C,"Inward")-SUMIFS(Register!$F:$F,Register!$B:$B,A12,Register!$C:$C,"Outward")-SUMIFS(Register!$F:$F,Register!$B:$B,A12,Register!$C:$C,"Lost/Stolen/Destroyed")-SUMIFS(Register!$F:$F,Register!$B:$B,A12,Register!$C:$C,"Written off")-SUMIFS(Register!$F:$F,Register!$B:$B,A12,Register!$C:$C,"Gift/Free sample"))</f>
        <v/>
      </c>
      <c r="I12" s="11">
        <f>IF(A12="","",IF(OR(H12="",G12=""),"",H12*G12))</f>
        <v/>
      </c>
      <c r="J12" s="12">
        <f>IF(A12="","",IF(H12="","",IF(H12&lt;0,"CHECK NEGATIVE",IF(AND(ISNUMBER(F12),H12&lt;=F12),"REORDER","OK"))))</f>
        <v/>
      </c>
      <c r="K12" s="13" t="n"/>
    </row>
    <row r="13">
      <c r="A13" s="13" t="n"/>
      <c r="B13" s="13" t="n"/>
      <c r="C13" s="13" t="n"/>
      <c r="D13" s="13" t="n"/>
      <c r="E13" s="14" t="n"/>
      <c r="F13" s="14" t="n"/>
      <c r="G13" s="15" t="n"/>
      <c r="H13" s="10">
        <f>IF(A13="","",IF(E13="",0,E13)+SUMIFS(Register!$F:$F,Register!$B:$B,A13,Register!$C:$C,"Inward")-SUMIFS(Register!$F:$F,Register!$B:$B,A13,Register!$C:$C,"Outward")-SUMIFS(Register!$F:$F,Register!$B:$B,A13,Register!$C:$C,"Lost/Stolen/Destroyed")-SUMIFS(Register!$F:$F,Register!$B:$B,A13,Register!$C:$C,"Written off")-SUMIFS(Register!$F:$F,Register!$B:$B,A13,Register!$C:$C,"Gift/Free sample"))</f>
        <v/>
      </c>
      <c r="I13" s="11">
        <f>IF(A13="","",IF(OR(H13="",G13=""),"",H13*G13))</f>
        <v/>
      </c>
      <c r="J13" s="12">
        <f>IF(A13="","",IF(H13="","",IF(H13&lt;0,"CHECK NEGATIVE",IF(AND(ISNUMBER(F13),H13&lt;=F13),"REORDER","OK"))))</f>
        <v/>
      </c>
      <c r="K13" s="13" t="n"/>
    </row>
    <row r="14">
      <c r="A14" s="13" t="n"/>
      <c r="B14" s="13" t="n"/>
      <c r="C14" s="13" t="n"/>
      <c r="D14" s="13" t="n"/>
      <c r="E14" s="14" t="n"/>
      <c r="F14" s="14" t="n"/>
      <c r="G14" s="15" t="n"/>
      <c r="H14" s="10">
        <f>IF(A14="","",IF(E14="",0,E14)+SUMIFS(Register!$F:$F,Register!$B:$B,A14,Register!$C:$C,"Inward")-SUMIFS(Register!$F:$F,Register!$B:$B,A14,Register!$C:$C,"Outward")-SUMIFS(Register!$F:$F,Register!$B:$B,A14,Register!$C:$C,"Lost/Stolen/Destroyed")-SUMIFS(Register!$F:$F,Register!$B:$B,A14,Register!$C:$C,"Written off")-SUMIFS(Register!$F:$F,Register!$B:$B,A14,Register!$C:$C,"Gift/Free sample"))</f>
        <v/>
      </c>
      <c r="I14" s="11">
        <f>IF(A14="","",IF(OR(H14="",G14=""),"",H14*G14))</f>
        <v/>
      </c>
      <c r="J14" s="12">
        <f>IF(A14="","",IF(H14="","",IF(H14&lt;0,"CHECK NEGATIVE",IF(AND(ISNUMBER(F14),H14&lt;=F14),"REORDER","OK"))))</f>
        <v/>
      </c>
      <c r="K14" s="13" t="n"/>
    </row>
    <row r="15">
      <c r="A15" s="13" t="n"/>
      <c r="B15" s="13" t="n"/>
      <c r="C15" s="13" t="n"/>
      <c r="D15" s="13" t="n"/>
      <c r="E15" s="14" t="n"/>
      <c r="F15" s="14" t="n"/>
      <c r="G15" s="15" t="n"/>
      <c r="H15" s="10">
        <f>IF(A15="","",IF(E15="",0,E15)+SUMIFS(Register!$F:$F,Register!$B:$B,A15,Register!$C:$C,"Inward")-SUMIFS(Register!$F:$F,Register!$B:$B,A15,Register!$C:$C,"Outward")-SUMIFS(Register!$F:$F,Register!$B:$B,A15,Register!$C:$C,"Lost/Stolen/Destroyed")-SUMIFS(Register!$F:$F,Register!$B:$B,A15,Register!$C:$C,"Written off")-SUMIFS(Register!$F:$F,Register!$B:$B,A15,Register!$C:$C,"Gift/Free sample"))</f>
        <v/>
      </c>
      <c r="I15" s="11">
        <f>IF(A15="","",IF(OR(H15="",G15=""),"",H15*G15))</f>
        <v/>
      </c>
      <c r="J15" s="12">
        <f>IF(A15="","",IF(H15="","",IF(H15&lt;0,"CHECK NEGATIVE",IF(AND(ISNUMBER(F15),H15&lt;=F15),"REORDER","OK"))))</f>
        <v/>
      </c>
      <c r="K15" s="13" t="n"/>
    </row>
    <row r="16">
      <c r="A16" s="13" t="n"/>
      <c r="B16" s="13" t="n"/>
      <c r="C16" s="13" t="n"/>
      <c r="D16" s="13" t="n"/>
      <c r="E16" s="14" t="n"/>
      <c r="F16" s="14" t="n"/>
      <c r="G16" s="15" t="n"/>
      <c r="H16" s="10">
        <f>IF(A16="","",IF(E16="",0,E16)+SUMIFS(Register!$F:$F,Register!$B:$B,A16,Register!$C:$C,"Inward")-SUMIFS(Register!$F:$F,Register!$B:$B,A16,Register!$C:$C,"Outward")-SUMIFS(Register!$F:$F,Register!$B:$B,A16,Register!$C:$C,"Lost/Stolen/Destroyed")-SUMIFS(Register!$F:$F,Register!$B:$B,A16,Register!$C:$C,"Written off")-SUMIFS(Register!$F:$F,Register!$B:$B,A16,Register!$C:$C,"Gift/Free sample"))</f>
        <v/>
      </c>
      <c r="I16" s="11">
        <f>IF(A16="","",IF(OR(H16="",G16=""),"",H16*G16))</f>
        <v/>
      </c>
      <c r="J16" s="12">
        <f>IF(A16="","",IF(H16="","",IF(H16&lt;0,"CHECK NEGATIVE",IF(AND(ISNUMBER(F16),H16&lt;=F16),"REORDER","OK"))))</f>
        <v/>
      </c>
      <c r="K16" s="13" t="n"/>
    </row>
    <row r="17">
      <c r="A17" s="13" t="n"/>
      <c r="B17" s="13" t="n"/>
      <c r="C17" s="13" t="n"/>
      <c r="D17" s="13" t="n"/>
      <c r="E17" s="14" t="n"/>
      <c r="F17" s="14" t="n"/>
      <c r="G17" s="15" t="n"/>
      <c r="H17" s="10">
        <f>IF(A17="","",IF(E17="",0,E17)+SUMIFS(Register!$F:$F,Register!$B:$B,A17,Register!$C:$C,"Inward")-SUMIFS(Register!$F:$F,Register!$B:$B,A17,Register!$C:$C,"Outward")-SUMIFS(Register!$F:$F,Register!$B:$B,A17,Register!$C:$C,"Lost/Stolen/Destroyed")-SUMIFS(Register!$F:$F,Register!$B:$B,A17,Register!$C:$C,"Written off")-SUMIFS(Register!$F:$F,Register!$B:$B,A17,Register!$C:$C,"Gift/Free sample"))</f>
        <v/>
      </c>
      <c r="I17" s="11">
        <f>IF(A17="","",IF(OR(H17="",G17=""),"",H17*G17))</f>
        <v/>
      </c>
      <c r="J17" s="12">
        <f>IF(A17="","",IF(H17="","",IF(H17&lt;0,"CHECK NEGATIVE",IF(AND(ISNUMBER(F17),H17&lt;=F17),"REORDER","OK"))))</f>
        <v/>
      </c>
      <c r="K17" s="13" t="n"/>
    </row>
    <row r="18">
      <c r="A18" s="13" t="n"/>
      <c r="B18" s="13" t="n"/>
      <c r="C18" s="13" t="n"/>
      <c r="D18" s="13" t="n"/>
      <c r="E18" s="14" t="n"/>
      <c r="F18" s="14" t="n"/>
      <c r="G18" s="15" t="n"/>
      <c r="H18" s="10">
        <f>IF(A18="","",IF(E18="",0,E18)+SUMIFS(Register!$F:$F,Register!$B:$B,A18,Register!$C:$C,"Inward")-SUMIFS(Register!$F:$F,Register!$B:$B,A18,Register!$C:$C,"Outward")-SUMIFS(Register!$F:$F,Register!$B:$B,A18,Register!$C:$C,"Lost/Stolen/Destroyed")-SUMIFS(Register!$F:$F,Register!$B:$B,A18,Register!$C:$C,"Written off")-SUMIFS(Register!$F:$F,Register!$B:$B,A18,Register!$C:$C,"Gift/Free sample"))</f>
        <v/>
      </c>
      <c r="I18" s="11">
        <f>IF(A18="","",IF(OR(H18="",G18=""),"",H18*G18))</f>
        <v/>
      </c>
      <c r="J18" s="12">
        <f>IF(A18="","",IF(H18="","",IF(H18&lt;0,"CHECK NEGATIVE",IF(AND(ISNUMBER(F18),H18&lt;=F18),"REORDER","OK"))))</f>
        <v/>
      </c>
      <c r="K18" s="13" t="n"/>
    </row>
    <row r="19">
      <c r="A19" s="13" t="n"/>
      <c r="B19" s="13" t="n"/>
      <c r="C19" s="13" t="n"/>
      <c r="D19" s="13" t="n"/>
      <c r="E19" s="14" t="n"/>
      <c r="F19" s="14" t="n"/>
      <c r="G19" s="15" t="n"/>
      <c r="H19" s="10">
        <f>IF(A19="","",IF(E19="",0,E19)+SUMIFS(Register!$F:$F,Register!$B:$B,A19,Register!$C:$C,"Inward")-SUMIFS(Register!$F:$F,Register!$B:$B,A19,Register!$C:$C,"Outward")-SUMIFS(Register!$F:$F,Register!$B:$B,A19,Register!$C:$C,"Lost/Stolen/Destroyed")-SUMIFS(Register!$F:$F,Register!$B:$B,A19,Register!$C:$C,"Written off")-SUMIFS(Register!$F:$F,Register!$B:$B,A19,Register!$C:$C,"Gift/Free sample"))</f>
        <v/>
      </c>
      <c r="I19" s="11">
        <f>IF(A19="","",IF(OR(H19="",G19=""),"",H19*G19))</f>
        <v/>
      </c>
      <c r="J19" s="12">
        <f>IF(A19="","",IF(H19="","",IF(H19&lt;0,"CHECK NEGATIVE",IF(AND(ISNUMBER(F19),H19&lt;=F19),"REORDER","OK"))))</f>
        <v/>
      </c>
      <c r="K19" s="13" t="n"/>
    </row>
    <row r="20">
      <c r="A20" s="13" t="n"/>
      <c r="B20" s="13" t="n"/>
      <c r="C20" s="13" t="n"/>
      <c r="D20" s="13" t="n"/>
      <c r="E20" s="14" t="n"/>
      <c r="F20" s="14" t="n"/>
      <c r="G20" s="15" t="n"/>
      <c r="H20" s="10">
        <f>IF(A20="","",IF(E20="",0,E20)+SUMIFS(Register!$F:$F,Register!$B:$B,A20,Register!$C:$C,"Inward")-SUMIFS(Register!$F:$F,Register!$B:$B,A20,Register!$C:$C,"Outward")-SUMIFS(Register!$F:$F,Register!$B:$B,A20,Register!$C:$C,"Lost/Stolen/Destroyed")-SUMIFS(Register!$F:$F,Register!$B:$B,A20,Register!$C:$C,"Written off")-SUMIFS(Register!$F:$F,Register!$B:$B,A20,Register!$C:$C,"Gift/Free sample"))</f>
        <v/>
      </c>
      <c r="I20" s="11">
        <f>IF(A20="","",IF(OR(H20="",G20=""),"",H20*G20))</f>
        <v/>
      </c>
      <c r="J20" s="12">
        <f>IF(A20="","",IF(H20="","",IF(H20&lt;0,"CHECK NEGATIVE",IF(AND(ISNUMBER(F20),H20&lt;=F20),"REORDER","OK"))))</f>
        <v/>
      </c>
      <c r="K20" s="13" t="n"/>
    </row>
    <row r="21">
      <c r="A21" s="13" t="n"/>
      <c r="B21" s="13" t="n"/>
      <c r="C21" s="13" t="n"/>
      <c r="D21" s="13" t="n"/>
      <c r="E21" s="14" t="n"/>
      <c r="F21" s="14" t="n"/>
      <c r="G21" s="15" t="n"/>
      <c r="H21" s="10">
        <f>IF(A21="","",IF(E21="",0,E21)+SUMIFS(Register!$F:$F,Register!$B:$B,A21,Register!$C:$C,"Inward")-SUMIFS(Register!$F:$F,Register!$B:$B,A21,Register!$C:$C,"Outward")-SUMIFS(Register!$F:$F,Register!$B:$B,A21,Register!$C:$C,"Lost/Stolen/Destroyed")-SUMIFS(Register!$F:$F,Register!$B:$B,A21,Register!$C:$C,"Written off")-SUMIFS(Register!$F:$F,Register!$B:$B,A21,Register!$C:$C,"Gift/Free sample"))</f>
        <v/>
      </c>
      <c r="I21" s="11">
        <f>IF(A21="","",IF(OR(H21="",G21=""),"",H21*G21))</f>
        <v/>
      </c>
      <c r="J21" s="12">
        <f>IF(A21="","",IF(H21="","",IF(H21&lt;0,"CHECK NEGATIVE",IF(AND(ISNUMBER(F21),H21&lt;=F21),"REORDER","OK"))))</f>
        <v/>
      </c>
      <c r="K21" s="13" t="n"/>
    </row>
    <row r="22">
      <c r="A22" s="13" t="n"/>
      <c r="B22" s="13" t="n"/>
      <c r="C22" s="13" t="n"/>
      <c r="D22" s="13" t="n"/>
      <c r="E22" s="14" t="n"/>
      <c r="F22" s="14" t="n"/>
      <c r="G22" s="15" t="n"/>
      <c r="H22" s="10">
        <f>IF(A22="","",IF(E22="",0,E22)+SUMIFS(Register!$F:$F,Register!$B:$B,A22,Register!$C:$C,"Inward")-SUMIFS(Register!$F:$F,Register!$B:$B,A22,Register!$C:$C,"Outward")-SUMIFS(Register!$F:$F,Register!$B:$B,A22,Register!$C:$C,"Lost/Stolen/Destroyed")-SUMIFS(Register!$F:$F,Register!$B:$B,A22,Register!$C:$C,"Written off")-SUMIFS(Register!$F:$F,Register!$B:$B,A22,Register!$C:$C,"Gift/Free sample"))</f>
        <v/>
      </c>
      <c r="I22" s="11">
        <f>IF(A22="","",IF(OR(H22="",G22=""),"",H22*G22))</f>
        <v/>
      </c>
      <c r="J22" s="12">
        <f>IF(A22="","",IF(H22="","",IF(H22&lt;0,"CHECK NEGATIVE",IF(AND(ISNUMBER(F22),H22&lt;=F22),"REORDER","OK"))))</f>
        <v/>
      </c>
      <c r="K22" s="13" t="n"/>
    </row>
    <row r="23">
      <c r="A23" s="13" t="n"/>
      <c r="B23" s="13" t="n"/>
      <c r="C23" s="13" t="n"/>
      <c r="D23" s="13" t="n"/>
      <c r="E23" s="14" t="n"/>
      <c r="F23" s="14" t="n"/>
      <c r="G23" s="15" t="n"/>
      <c r="H23" s="10">
        <f>IF(A23="","",IF(E23="",0,E23)+SUMIFS(Register!$F:$F,Register!$B:$B,A23,Register!$C:$C,"Inward")-SUMIFS(Register!$F:$F,Register!$B:$B,A23,Register!$C:$C,"Outward")-SUMIFS(Register!$F:$F,Register!$B:$B,A23,Register!$C:$C,"Lost/Stolen/Destroyed")-SUMIFS(Register!$F:$F,Register!$B:$B,A23,Register!$C:$C,"Written off")-SUMIFS(Register!$F:$F,Register!$B:$B,A23,Register!$C:$C,"Gift/Free sample"))</f>
        <v/>
      </c>
      <c r="I23" s="11">
        <f>IF(A23="","",IF(OR(H23="",G23=""),"",H23*G23))</f>
        <v/>
      </c>
      <c r="J23" s="12">
        <f>IF(A23="","",IF(H23="","",IF(H23&lt;0,"CHECK NEGATIVE",IF(AND(ISNUMBER(F23),H23&lt;=F23),"REORDER","OK"))))</f>
        <v/>
      </c>
      <c r="K23" s="13" t="n"/>
    </row>
    <row r="24">
      <c r="A24" s="13" t="n"/>
      <c r="B24" s="13" t="n"/>
      <c r="C24" s="13" t="n"/>
      <c r="D24" s="13" t="n"/>
      <c r="E24" s="14" t="n"/>
      <c r="F24" s="14" t="n"/>
      <c r="G24" s="15" t="n"/>
      <c r="H24" s="10">
        <f>IF(A24="","",IF(E24="",0,E24)+SUMIFS(Register!$F:$F,Register!$B:$B,A24,Register!$C:$C,"Inward")-SUMIFS(Register!$F:$F,Register!$B:$B,A24,Register!$C:$C,"Outward")-SUMIFS(Register!$F:$F,Register!$B:$B,A24,Register!$C:$C,"Lost/Stolen/Destroyed")-SUMIFS(Register!$F:$F,Register!$B:$B,A24,Register!$C:$C,"Written off")-SUMIFS(Register!$F:$F,Register!$B:$B,A24,Register!$C:$C,"Gift/Free sample"))</f>
        <v/>
      </c>
      <c r="I24" s="11">
        <f>IF(A24="","",IF(OR(H24="",G24=""),"",H24*G24))</f>
        <v/>
      </c>
      <c r="J24" s="12">
        <f>IF(A24="","",IF(H24="","",IF(H24&lt;0,"CHECK NEGATIVE",IF(AND(ISNUMBER(F24),H24&lt;=F24),"REORDER","OK"))))</f>
        <v/>
      </c>
      <c r="K24" s="13" t="n"/>
    </row>
    <row r="25">
      <c r="A25" s="13" t="n"/>
      <c r="B25" s="13" t="n"/>
      <c r="C25" s="13" t="n"/>
      <c r="D25" s="13" t="n"/>
      <c r="E25" s="14" t="n"/>
      <c r="F25" s="14" t="n"/>
      <c r="G25" s="15" t="n"/>
      <c r="H25" s="10">
        <f>IF(A25="","",IF(E25="",0,E25)+SUMIFS(Register!$F:$F,Register!$B:$B,A25,Register!$C:$C,"Inward")-SUMIFS(Register!$F:$F,Register!$B:$B,A25,Register!$C:$C,"Outward")-SUMIFS(Register!$F:$F,Register!$B:$B,A25,Register!$C:$C,"Lost/Stolen/Destroyed")-SUMIFS(Register!$F:$F,Register!$B:$B,A25,Register!$C:$C,"Written off")-SUMIFS(Register!$F:$F,Register!$B:$B,A25,Register!$C:$C,"Gift/Free sample"))</f>
        <v/>
      </c>
      <c r="I25" s="11">
        <f>IF(A25="","",IF(OR(H25="",G25=""),"",H25*G25))</f>
        <v/>
      </c>
      <c r="J25" s="12">
        <f>IF(A25="","",IF(H25="","",IF(H25&lt;0,"CHECK NEGATIVE",IF(AND(ISNUMBER(F25),H25&lt;=F25),"REORDER","OK"))))</f>
        <v/>
      </c>
      <c r="K25" s="13" t="n"/>
    </row>
    <row r="26">
      <c r="A26" s="13" t="n"/>
      <c r="B26" s="13" t="n"/>
      <c r="C26" s="13" t="n"/>
      <c r="D26" s="13" t="n"/>
      <c r="E26" s="14" t="n"/>
      <c r="F26" s="14" t="n"/>
      <c r="G26" s="15" t="n"/>
      <c r="H26" s="10">
        <f>IF(A26="","",IF(E26="",0,E26)+SUMIFS(Register!$F:$F,Register!$B:$B,A26,Register!$C:$C,"Inward")-SUMIFS(Register!$F:$F,Register!$B:$B,A26,Register!$C:$C,"Outward")-SUMIFS(Register!$F:$F,Register!$B:$B,A26,Register!$C:$C,"Lost/Stolen/Destroyed")-SUMIFS(Register!$F:$F,Register!$B:$B,A26,Register!$C:$C,"Written off")-SUMIFS(Register!$F:$F,Register!$B:$B,A26,Register!$C:$C,"Gift/Free sample"))</f>
        <v/>
      </c>
      <c r="I26" s="11">
        <f>IF(A26="","",IF(OR(H26="",G26=""),"",H26*G26))</f>
        <v/>
      </c>
      <c r="J26" s="12">
        <f>IF(A26="","",IF(H26="","",IF(H26&lt;0,"CHECK NEGATIVE",IF(AND(ISNUMBER(F26),H26&lt;=F26),"REORDER","OK"))))</f>
        <v/>
      </c>
      <c r="K26" s="13" t="n"/>
    </row>
    <row r="27">
      <c r="A27" s="13" t="n"/>
      <c r="B27" s="13" t="n"/>
      <c r="C27" s="13" t="n"/>
      <c r="D27" s="13" t="n"/>
      <c r="E27" s="14" t="n"/>
      <c r="F27" s="14" t="n"/>
      <c r="G27" s="15" t="n"/>
      <c r="H27" s="10">
        <f>IF(A27="","",IF(E27="",0,E27)+SUMIFS(Register!$F:$F,Register!$B:$B,A27,Register!$C:$C,"Inward")-SUMIFS(Register!$F:$F,Register!$B:$B,A27,Register!$C:$C,"Outward")-SUMIFS(Register!$F:$F,Register!$B:$B,A27,Register!$C:$C,"Lost/Stolen/Destroyed")-SUMIFS(Register!$F:$F,Register!$B:$B,A27,Register!$C:$C,"Written off")-SUMIFS(Register!$F:$F,Register!$B:$B,A27,Register!$C:$C,"Gift/Free sample"))</f>
        <v/>
      </c>
      <c r="I27" s="11">
        <f>IF(A27="","",IF(OR(H27="",G27=""),"",H27*G27))</f>
        <v/>
      </c>
      <c r="J27" s="12">
        <f>IF(A27="","",IF(H27="","",IF(H27&lt;0,"CHECK NEGATIVE",IF(AND(ISNUMBER(F27),H27&lt;=F27),"REORDER","OK"))))</f>
        <v/>
      </c>
      <c r="K27" s="13" t="n"/>
    </row>
    <row r="28">
      <c r="A28" s="13" t="n"/>
      <c r="B28" s="13" t="n"/>
      <c r="C28" s="13" t="n"/>
      <c r="D28" s="13" t="n"/>
      <c r="E28" s="14" t="n"/>
      <c r="F28" s="14" t="n"/>
      <c r="G28" s="15" t="n"/>
      <c r="H28" s="10">
        <f>IF(A28="","",IF(E28="",0,E28)+SUMIFS(Register!$F:$F,Register!$B:$B,A28,Register!$C:$C,"Inward")-SUMIFS(Register!$F:$F,Register!$B:$B,A28,Register!$C:$C,"Outward")-SUMIFS(Register!$F:$F,Register!$B:$B,A28,Register!$C:$C,"Lost/Stolen/Destroyed")-SUMIFS(Register!$F:$F,Register!$B:$B,A28,Register!$C:$C,"Written off")-SUMIFS(Register!$F:$F,Register!$B:$B,A28,Register!$C:$C,"Gift/Free sample"))</f>
        <v/>
      </c>
      <c r="I28" s="11">
        <f>IF(A28="","",IF(OR(H28="",G28=""),"",H28*G28))</f>
        <v/>
      </c>
      <c r="J28" s="12">
        <f>IF(A28="","",IF(H28="","",IF(H28&lt;0,"CHECK NEGATIVE",IF(AND(ISNUMBER(F28),H28&lt;=F28),"REORDER","OK"))))</f>
        <v/>
      </c>
      <c r="K28" s="13" t="n"/>
    </row>
    <row r="29">
      <c r="A29" s="13" t="n"/>
      <c r="B29" s="13" t="n"/>
      <c r="C29" s="13" t="n"/>
      <c r="D29" s="13" t="n"/>
      <c r="E29" s="14" t="n"/>
      <c r="F29" s="14" t="n"/>
      <c r="G29" s="15" t="n"/>
      <c r="H29" s="10">
        <f>IF(A29="","",IF(E29="",0,E29)+SUMIFS(Register!$F:$F,Register!$B:$B,A29,Register!$C:$C,"Inward")-SUMIFS(Register!$F:$F,Register!$B:$B,A29,Register!$C:$C,"Outward")-SUMIFS(Register!$F:$F,Register!$B:$B,A29,Register!$C:$C,"Lost/Stolen/Destroyed")-SUMIFS(Register!$F:$F,Register!$B:$B,A29,Register!$C:$C,"Written off")-SUMIFS(Register!$F:$F,Register!$B:$B,A29,Register!$C:$C,"Gift/Free sample"))</f>
        <v/>
      </c>
      <c r="I29" s="11">
        <f>IF(A29="","",IF(OR(H29="",G29=""),"",H29*G29))</f>
        <v/>
      </c>
      <c r="J29" s="12">
        <f>IF(A29="","",IF(H29="","",IF(H29&lt;0,"CHECK NEGATIVE",IF(AND(ISNUMBER(F29),H29&lt;=F29),"REORDER","OK"))))</f>
        <v/>
      </c>
      <c r="K29" s="13" t="n"/>
    </row>
    <row r="30">
      <c r="A30" s="13" t="n"/>
      <c r="B30" s="13" t="n"/>
      <c r="C30" s="13" t="n"/>
      <c r="D30" s="13" t="n"/>
      <c r="E30" s="14" t="n"/>
      <c r="F30" s="14" t="n"/>
      <c r="G30" s="15" t="n"/>
      <c r="H30" s="10">
        <f>IF(A30="","",IF(E30="",0,E30)+SUMIFS(Register!$F:$F,Register!$B:$B,A30,Register!$C:$C,"Inward")-SUMIFS(Register!$F:$F,Register!$B:$B,A30,Register!$C:$C,"Outward")-SUMIFS(Register!$F:$F,Register!$B:$B,A30,Register!$C:$C,"Lost/Stolen/Destroyed")-SUMIFS(Register!$F:$F,Register!$B:$B,A30,Register!$C:$C,"Written off")-SUMIFS(Register!$F:$F,Register!$B:$B,A30,Register!$C:$C,"Gift/Free sample"))</f>
        <v/>
      </c>
      <c r="I30" s="11">
        <f>IF(A30="","",IF(OR(H30="",G30=""),"",H30*G30))</f>
        <v/>
      </c>
      <c r="J30" s="12">
        <f>IF(A30="","",IF(H30="","",IF(H30&lt;0,"CHECK NEGATIVE",IF(AND(ISNUMBER(F30),H30&lt;=F30),"REORDER","OK"))))</f>
        <v/>
      </c>
      <c r="K30" s="1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4" customWidth="1" min="4" max="4"/>
    <col width="24" customWidth="1" min="5" max="5"/>
    <col width="10" customWidth="1" min="6" max="6"/>
    <col width="12" customWidth="1" min="7" max="7"/>
    <col width="12" customWidth="1" min="8" max="8"/>
    <col width="18" customWidth="1" min="9" max="9"/>
  </cols>
  <sheetData>
    <row r="1">
      <c r="A1" s="1" t="inlineStr">
        <is>
          <t>STOCK MOVEMENT REGISTER</t>
        </is>
      </c>
    </row>
    <row r="2">
      <c r="A2" s="5" t="inlineStr">
        <is>
          <t>One row per movement. Blue = input. Green = check. Qty always positive; direction is in Movement type. Do not erase — add a correcting row.</t>
        </is>
      </c>
    </row>
    <row r="4" ht="28" customHeight="1">
      <c r="A4" s="6" t="inlineStr">
        <is>
          <t>Date</t>
        </is>
      </c>
      <c r="B4" s="6" t="inlineStr">
        <is>
          <t>Item code</t>
        </is>
      </c>
      <c r="C4" s="6" t="inlineStr">
        <is>
          <t>Movement type</t>
        </is>
      </c>
      <c r="D4" s="6" t="inlineStr">
        <is>
          <t>Doc no.</t>
        </is>
      </c>
      <c r="E4" s="6" t="inlineStr">
        <is>
          <t>Party / location</t>
        </is>
      </c>
      <c r="F4" s="6" t="inlineStr">
        <is>
          <t>Qty</t>
        </is>
      </c>
      <c r="G4" s="6" t="inlineStr">
        <is>
          <t>Rate ₹ (opt.)</t>
        </is>
      </c>
      <c r="H4" s="6" t="inlineStr">
        <is>
          <t>Value ₹</t>
        </is>
      </c>
      <c r="I4" s="6" t="inlineStr">
        <is>
          <t>CHECK</t>
        </is>
      </c>
    </row>
    <row r="5">
      <c r="A5" s="7" t="inlineStr">
        <is>
          <t>05-Sep-2026</t>
        </is>
      </c>
      <c r="B5" s="7" t="inlineStr">
        <is>
          <t>AR-LED9</t>
        </is>
      </c>
      <c r="C5" s="7" t="inlineStr">
        <is>
          <t>Inward</t>
        </is>
      </c>
      <c r="D5" s="7" t="inlineStr">
        <is>
          <t>BILL-51</t>
        </is>
      </c>
      <c r="E5" s="7" t="inlineStr">
        <is>
          <t>Patel Suppliers / Main store</t>
        </is>
      </c>
      <c r="F5" s="8" t="n">
        <v>200</v>
      </c>
      <c r="G5" s="9" t="n">
        <v>42</v>
      </c>
      <c r="H5" s="11">
        <f>IF(OR(F5="",G5=""),"",F5*G5)</f>
        <v/>
      </c>
      <c r="I5" s="12">
        <f>IF(AND(A5="",B5="",C5="",F5=""),"",IF(OR(A5="",B5="",C5="",F5=""),"CHECK DATE/ITEM/TYPE/QTY",IF(F5&lt;=0,"CHECK QTY&gt;0","OK")))</f>
        <v/>
      </c>
    </row>
    <row r="6">
      <c r="A6" s="7" t="inlineStr">
        <is>
          <t>10-Sep-2026</t>
        </is>
      </c>
      <c r="B6" s="7" t="inlineStr">
        <is>
          <t>AR-LED9</t>
        </is>
      </c>
      <c r="C6" s="7" t="inlineStr">
        <is>
          <t>Inward</t>
        </is>
      </c>
      <c r="D6" s="7" t="inlineStr">
        <is>
          <t>BILL-58</t>
        </is>
      </c>
      <c r="E6" s="7" t="inlineStr">
        <is>
          <t>Patel Suppliers / Main store</t>
        </is>
      </c>
      <c r="F6" s="8" t="n">
        <v>150</v>
      </c>
      <c r="G6" s="9" t="n">
        <v>45</v>
      </c>
      <c r="H6" s="11">
        <f>IF(OR(F6="",G6=""),"",F6*G6)</f>
        <v/>
      </c>
      <c r="I6" s="12">
        <f>IF(AND(A6="",B6="",C6="",F6=""),"",IF(OR(A6="",B6="",C6="",F6=""),"CHECK DATE/ITEM/TYPE/QTY",IF(F6&lt;=0,"CHECK QTY&gt;0","OK")))</f>
        <v/>
      </c>
    </row>
    <row r="7">
      <c r="A7" s="7" t="inlineStr">
        <is>
          <t>12-Sep-2026</t>
        </is>
      </c>
      <c r="B7" s="7" t="inlineStr">
        <is>
          <t>AR-LED9</t>
        </is>
      </c>
      <c r="C7" s="7" t="inlineStr">
        <is>
          <t>Outward</t>
        </is>
      </c>
      <c r="D7" s="7" t="inlineStr">
        <is>
          <t>INV-201</t>
        </is>
      </c>
      <c r="E7" s="7" t="inlineStr">
        <is>
          <t>Sharma Stores</t>
        </is>
      </c>
      <c r="F7" s="8" t="n">
        <v>180</v>
      </c>
      <c r="G7" s="7" t="n"/>
      <c r="H7" s="11">
        <f>IF(OR(F7="",G7=""),"",F7*G7)</f>
        <v/>
      </c>
      <c r="I7" s="12">
        <f>IF(AND(A7="",B7="",C7="",F7=""),"",IF(OR(A7="",B7="",C7="",F7=""),"CHECK DATE/ITEM/TYPE/QTY",IF(F7&lt;=0,"CHECK QTY&gt;0","OK")))</f>
        <v/>
      </c>
    </row>
    <row r="8">
      <c r="A8" s="7" t="inlineStr">
        <is>
          <t>15-Sep-2026</t>
        </is>
      </c>
      <c r="B8" s="7" t="inlineStr">
        <is>
          <t>AR-LED9</t>
        </is>
      </c>
      <c r="C8" s="7" t="inlineStr">
        <is>
          <t>Written off</t>
        </is>
      </c>
      <c r="D8" s="7" t="inlineStr">
        <is>
          <t>DMG-01</t>
        </is>
      </c>
      <c r="E8" s="7" t="inlineStr">
        <is>
          <t>Main store — water damage</t>
        </is>
      </c>
      <c r="F8" s="8" t="n">
        <v>10</v>
      </c>
      <c r="G8" s="7" t="n"/>
      <c r="H8" s="11">
        <f>IF(OR(F8="",G8=""),"",F8*G8)</f>
        <v/>
      </c>
      <c r="I8" s="12">
        <f>IF(AND(A8="",B8="",C8="",F8=""),"",IF(OR(A8="",B8="",C8="",F8=""),"CHECK DATE/ITEM/TYPE/QTY",IF(F8&lt;=0,"CHECK QTY&gt;0","OK")))</f>
        <v/>
      </c>
    </row>
    <row r="9">
      <c r="A9" s="7" t="inlineStr">
        <is>
          <t>18-Sep-2026</t>
        </is>
      </c>
      <c r="B9" s="7" t="inlineStr">
        <is>
          <t>AR-LED9</t>
        </is>
      </c>
      <c r="C9" s="7" t="inlineStr">
        <is>
          <t>Outward</t>
        </is>
      </c>
      <c r="D9" s="7" t="inlineStr">
        <is>
          <t>INV-205</t>
        </is>
      </c>
      <c r="E9" s="7" t="inlineStr">
        <is>
          <t>Cash counter</t>
        </is>
      </c>
      <c r="F9" s="8" t="n">
        <v>100</v>
      </c>
      <c r="G9" s="7" t="n"/>
      <c r="H9" s="11">
        <f>IF(OR(F9="",G9=""),"",F9*G9)</f>
        <v/>
      </c>
      <c r="I9" s="12">
        <f>IF(AND(A9="",B9="",C9="",F9=""),"",IF(OR(A9="",B9="",C9="",F9=""),"CHECK DATE/ITEM/TYPE/QTY",IF(F9&lt;=0,"CHECK QTY&gt;0","OK")))</f>
        <v/>
      </c>
    </row>
    <row r="10">
      <c r="A10" s="7" t="inlineStr">
        <is>
          <t>08-Sep-2026</t>
        </is>
      </c>
      <c r="B10" s="7" t="inlineStr">
        <is>
          <t>NV-MB-2L</t>
        </is>
      </c>
      <c r="C10" s="7" t="inlineStr">
        <is>
          <t>Inward</t>
        </is>
      </c>
      <c r="D10" s="7" t="inlineStr">
        <is>
          <t>BILL-52</t>
        </is>
      </c>
      <c r="E10" s="7" t="inlineStr">
        <is>
          <t>Kitchen Mart / Main store</t>
        </is>
      </c>
      <c r="F10" s="8" t="n">
        <v>20</v>
      </c>
      <c r="G10" s="9" t="n">
        <v>175</v>
      </c>
      <c r="H10" s="11">
        <f>IF(OR(F10="",G10=""),"",F10*G10)</f>
        <v/>
      </c>
      <c r="I10" s="12">
        <f>IF(AND(A10="",B10="",C10="",F10=""),"",IF(OR(A10="",B10="",C10="",F10=""),"CHECK DATE/ITEM/TYPE/QTY",IF(F10&lt;=0,"CHECK QTY&gt;0","OK")))</f>
        <v/>
      </c>
    </row>
    <row r="11">
      <c r="A11" s="7" t="inlineStr">
        <is>
          <t>14-Sep-2026</t>
        </is>
      </c>
      <c r="B11" s="7" t="inlineStr">
        <is>
          <t>NV-MB-2L</t>
        </is>
      </c>
      <c r="C11" s="7" t="inlineStr">
        <is>
          <t>Outward</t>
        </is>
      </c>
      <c r="D11" s="7" t="inlineStr">
        <is>
          <t>INV-203</t>
        </is>
      </c>
      <c r="E11" s="7" t="inlineStr">
        <is>
          <t>Sharma Stores</t>
        </is>
      </c>
      <c r="F11" s="8" t="n">
        <v>8</v>
      </c>
      <c r="G11" s="7" t="n"/>
      <c r="H11" s="11">
        <f>IF(OR(F11="",G11=""),"",F11*G11)</f>
        <v/>
      </c>
      <c r="I11" s="12">
        <f>IF(AND(A11="",B11="",C11="",F11=""),"",IF(OR(A11="",B11="",C11="",F11=""),"CHECK DATE/ITEM/TYPE/QTY",IF(F11&lt;=0,"CHECK QTY&gt;0","OK")))</f>
        <v/>
      </c>
    </row>
    <row r="12">
      <c r="A12" s="7" t="inlineStr">
        <is>
          <t>16-Sep-2026</t>
        </is>
      </c>
      <c r="B12" s="7" t="inlineStr">
        <is>
          <t>NV-MB-2L</t>
        </is>
      </c>
      <c r="C12" s="7" t="inlineStr">
        <is>
          <t>Gift/Free sample</t>
        </is>
      </c>
      <c r="D12" s="7" t="inlineStr">
        <is>
          <t>SAMP-01</t>
        </is>
      </c>
      <c r="E12" s="7" t="inlineStr">
        <is>
          <t>Demo to walk-in</t>
        </is>
      </c>
      <c r="F12" s="8" t="n">
        <v>1</v>
      </c>
      <c r="G12" s="7" t="n"/>
      <c r="H12" s="11">
        <f>IF(OR(F12="",G12=""),"",F12*G12)</f>
        <v/>
      </c>
      <c r="I12" s="12">
        <f>IF(AND(A12="",B12="",C12="",F12=""),"",IF(OR(A12="",B12="",C12="",F12=""),"CHECK DATE/ITEM/TYPE/QTY",IF(F12&lt;=0,"CHECK QTY&gt;0","OK")))</f>
        <v/>
      </c>
    </row>
    <row r="13">
      <c r="A13" s="13" t="n"/>
      <c r="B13" s="13" t="n"/>
      <c r="C13" s="13" t="n"/>
      <c r="D13" s="13" t="n"/>
      <c r="E13" s="13" t="n"/>
      <c r="F13" s="14" t="n"/>
      <c r="G13" s="15" t="n"/>
      <c r="H13" s="11">
        <f>IF(OR(F13="",G13=""),"",F13*G13)</f>
        <v/>
      </c>
      <c r="I13" s="12">
        <f>IF(AND(A13="",B13="",C13="",F13=""),"",IF(OR(A13="",B13="",C13="",F13=""),"CHECK DATE/ITEM/TYPE/QTY",IF(F13&lt;=0,"CHECK QTY&gt;0","OK")))</f>
        <v/>
      </c>
    </row>
    <row r="14">
      <c r="A14" s="13" t="n"/>
      <c r="B14" s="13" t="n"/>
      <c r="C14" s="13" t="n"/>
      <c r="D14" s="13" t="n"/>
      <c r="E14" s="13" t="n"/>
      <c r="F14" s="14" t="n"/>
      <c r="G14" s="15" t="n"/>
      <c r="H14" s="11">
        <f>IF(OR(F14="",G14=""),"",F14*G14)</f>
        <v/>
      </c>
      <c r="I14" s="12">
        <f>IF(AND(A14="",B14="",C14="",F14=""),"",IF(OR(A14="",B14="",C14="",F14=""),"CHECK DATE/ITEM/TYPE/QTY",IF(F14&lt;=0,"CHECK QTY&gt;0","OK")))</f>
        <v/>
      </c>
    </row>
    <row r="15">
      <c r="A15" s="13" t="n"/>
      <c r="B15" s="13" t="n"/>
      <c r="C15" s="13" t="n"/>
      <c r="D15" s="13" t="n"/>
      <c r="E15" s="13" t="n"/>
      <c r="F15" s="14" t="n"/>
      <c r="G15" s="15" t="n"/>
      <c r="H15" s="11">
        <f>IF(OR(F15="",G15=""),"",F15*G15)</f>
        <v/>
      </c>
      <c r="I15" s="12">
        <f>IF(AND(A15="",B15="",C15="",F15=""),"",IF(OR(A15="",B15="",C15="",F15=""),"CHECK DATE/ITEM/TYPE/QTY",IF(F15&lt;=0,"CHECK QTY&gt;0","OK")))</f>
        <v/>
      </c>
    </row>
    <row r="16">
      <c r="A16" s="13" t="n"/>
      <c r="B16" s="13" t="n"/>
      <c r="C16" s="13" t="n"/>
      <c r="D16" s="13" t="n"/>
      <c r="E16" s="13" t="n"/>
      <c r="F16" s="14" t="n"/>
      <c r="G16" s="15" t="n"/>
      <c r="H16" s="11">
        <f>IF(OR(F16="",G16=""),"",F16*G16)</f>
        <v/>
      </c>
      <c r="I16" s="12">
        <f>IF(AND(A16="",B16="",C16="",F16=""),"",IF(OR(A16="",B16="",C16="",F16=""),"CHECK DATE/ITEM/TYPE/QTY",IF(F16&lt;=0,"CHECK QTY&gt;0","OK")))</f>
        <v/>
      </c>
    </row>
    <row r="17">
      <c r="A17" s="13" t="n"/>
      <c r="B17" s="13" t="n"/>
      <c r="C17" s="13" t="n"/>
      <c r="D17" s="13" t="n"/>
      <c r="E17" s="13" t="n"/>
      <c r="F17" s="14" t="n"/>
      <c r="G17" s="15" t="n"/>
      <c r="H17" s="11">
        <f>IF(OR(F17="",G17=""),"",F17*G17)</f>
        <v/>
      </c>
      <c r="I17" s="12">
        <f>IF(AND(A17="",B17="",C17="",F17=""),"",IF(OR(A17="",B17="",C17="",F17=""),"CHECK DATE/ITEM/TYPE/QTY",IF(F17&lt;=0,"CHECK QTY&gt;0","OK")))</f>
        <v/>
      </c>
    </row>
    <row r="18">
      <c r="A18" s="13" t="n"/>
      <c r="B18" s="13" t="n"/>
      <c r="C18" s="13" t="n"/>
      <c r="D18" s="13" t="n"/>
      <c r="E18" s="13" t="n"/>
      <c r="F18" s="14" t="n"/>
      <c r="G18" s="15" t="n"/>
      <c r="H18" s="11">
        <f>IF(OR(F18="",G18=""),"",F18*G18)</f>
        <v/>
      </c>
      <c r="I18" s="12">
        <f>IF(AND(A18="",B18="",C18="",F18=""),"",IF(OR(A18="",B18="",C18="",F18=""),"CHECK DATE/ITEM/TYPE/QTY",IF(F18&lt;=0,"CHECK QTY&gt;0","OK")))</f>
        <v/>
      </c>
    </row>
    <row r="19">
      <c r="A19" s="13" t="n"/>
      <c r="B19" s="13" t="n"/>
      <c r="C19" s="13" t="n"/>
      <c r="D19" s="13" t="n"/>
      <c r="E19" s="13" t="n"/>
      <c r="F19" s="14" t="n"/>
      <c r="G19" s="15" t="n"/>
      <c r="H19" s="11">
        <f>IF(OR(F19="",G19=""),"",F19*G19)</f>
        <v/>
      </c>
      <c r="I19" s="12">
        <f>IF(AND(A19="",B19="",C19="",F19=""),"",IF(OR(A19="",B19="",C19="",F19=""),"CHECK DATE/ITEM/TYPE/QTY",IF(F19&lt;=0,"CHECK QTY&gt;0","OK")))</f>
        <v/>
      </c>
    </row>
    <row r="20">
      <c r="A20" s="13" t="n"/>
      <c r="B20" s="13" t="n"/>
      <c r="C20" s="13" t="n"/>
      <c r="D20" s="13" t="n"/>
      <c r="E20" s="13" t="n"/>
      <c r="F20" s="14" t="n"/>
      <c r="G20" s="15" t="n"/>
      <c r="H20" s="11">
        <f>IF(OR(F20="",G20=""),"",F20*G20)</f>
        <v/>
      </c>
      <c r="I20" s="12">
        <f>IF(AND(A20="",B20="",C20="",F20=""),"",IF(OR(A20="",B20="",C20="",F20=""),"CHECK DATE/ITEM/TYPE/QTY",IF(F20&lt;=0,"CHECK QTY&gt;0","OK")))</f>
        <v/>
      </c>
    </row>
    <row r="21">
      <c r="A21" s="13" t="n"/>
      <c r="B21" s="13" t="n"/>
      <c r="C21" s="13" t="n"/>
      <c r="D21" s="13" t="n"/>
      <c r="E21" s="13" t="n"/>
      <c r="F21" s="14" t="n"/>
      <c r="G21" s="15" t="n"/>
      <c r="H21" s="11">
        <f>IF(OR(F21="",G21=""),"",F21*G21)</f>
        <v/>
      </c>
      <c r="I21" s="12">
        <f>IF(AND(A21="",B21="",C21="",F21=""),"",IF(OR(A21="",B21="",C21="",F21=""),"CHECK DATE/ITEM/TYPE/QTY",IF(F21&lt;=0,"CHECK QTY&gt;0","OK")))</f>
        <v/>
      </c>
    </row>
    <row r="22">
      <c r="A22" s="13" t="n"/>
      <c r="B22" s="13" t="n"/>
      <c r="C22" s="13" t="n"/>
      <c r="D22" s="13" t="n"/>
      <c r="E22" s="13" t="n"/>
      <c r="F22" s="14" t="n"/>
      <c r="G22" s="15" t="n"/>
      <c r="H22" s="11">
        <f>IF(OR(F22="",G22=""),"",F22*G22)</f>
        <v/>
      </c>
      <c r="I22" s="12">
        <f>IF(AND(A22="",B22="",C22="",F22=""),"",IF(OR(A22="",B22="",C22="",F22=""),"CHECK DATE/ITEM/TYPE/QTY",IF(F22&lt;=0,"CHECK QTY&gt;0","OK")))</f>
        <v/>
      </c>
    </row>
    <row r="23">
      <c r="A23" s="13" t="n"/>
      <c r="B23" s="13" t="n"/>
      <c r="C23" s="13" t="n"/>
      <c r="D23" s="13" t="n"/>
      <c r="E23" s="13" t="n"/>
      <c r="F23" s="14" t="n"/>
      <c r="G23" s="15" t="n"/>
      <c r="H23" s="11">
        <f>IF(OR(F23="",G23=""),"",F23*G23)</f>
        <v/>
      </c>
      <c r="I23" s="12">
        <f>IF(AND(A23="",B23="",C23="",F23=""),"",IF(OR(A23="",B23="",C23="",F23=""),"CHECK DATE/ITEM/TYPE/QTY",IF(F23&lt;=0,"CHECK QTY&gt;0","OK")))</f>
        <v/>
      </c>
    </row>
    <row r="24">
      <c r="A24" s="13" t="n"/>
      <c r="B24" s="13" t="n"/>
      <c r="C24" s="13" t="n"/>
      <c r="D24" s="13" t="n"/>
      <c r="E24" s="13" t="n"/>
      <c r="F24" s="14" t="n"/>
      <c r="G24" s="15" t="n"/>
      <c r="H24" s="11">
        <f>IF(OR(F24="",G24=""),"",F24*G24)</f>
        <v/>
      </c>
      <c r="I24" s="12">
        <f>IF(AND(A24="",B24="",C24="",F24=""),"",IF(OR(A24="",B24="",C24="",F24=""),"CHECK DATE/ITEM/TYPE/QTY",IF(F24&lt;=0,"CHECK QTY&gt;0","OK")))</f>
        <v/>
      </c>
    </row>
    <row r="25">
      <c r="A25" s="13" t="n"/>
      <c r="B25" s="13" t="n"/>
      <c r="C25" s="13" t="n"/>
      <c r="D25" s="13" t="n"/>
      <c r="E25" s="13" t="n"/>
      <c r="F25" s="14" t="n"/>
      <c r="G25" s="15" t="n"/>
      <c r="H25" s="11">
        <f>IF(OR(F25="",G25=""),"",F25*G25)</f>
        <v/>
      </c>
      <c r="I25" s="12">
        <f>IF(AND(A25="",B25="",C25="",F25=""),"",IF(OR(A25="",B25="",C25="",F25=""),"CHECK DATE/ITEM/TYPE/QTY",IF(F25&lt;=0,"CHECK QTY&gt;0","OK")))</f>
        <v/>
      </c>
    </row>
    <row r="26">
      <c r="A26" s="13" t="n"/>
      <c r="B26" s="13" t="n"/>
      <c r="C26" s="13" t="n"/>
      <c r="D26" s="13" t="n"/>
      <c r="E26" s="13" t="n"/>
      <c r="F26" s="14" t="n"/>
      <c r="G26" s="15" t="n"/>
      <c r="H26" s="11">
        <f>IF(OR(F26="",G26=""),"",F26*G26)</f>
        <v/>
      </c>
      <c r="I26" s="12">
        <f>IF(AND(A26="",B26="",C26="",F26=""),"",IF(OR(A26="",B26="",C26="",F26=""),"CHECK DATE/ITEM/TYPE/QTY",IF(F26&lt;=0,"CHECK QTY&gt;0","OK")))</f>
        <v/>
      </c>
    </row>
    <row r="27">
      <c r="A27" s="13" t="n"/>
      <c r="B27" s="13" t="n"/>
      <c r="C27" s="13" t="n"/>
      <c r="D27" s="13" t="n"/>
      <c r="E27" s="13" t="n"/>
      <c r="F27" s="14" t="n"/>
      <c r="G27" s="15" t="n"/>
      <c r="H27" s="11">
        <f>IF(OR(F27="",G27=""),"",F27*G27)</f>
        <v/>
      </c>
      <c r="I27" s="12">
        <f>IF(AND(A27="",B27="",C27="",F27=""),"",IF(OR(A27="",B27="",C27="",F27=""),"CHECK DATE/ITEM/TYPE/QTY",IF(F27&lt;=0,"CHECK QTY&gt;0","OK")))</f>
        <v/>
      </c>
    </row>
    <row r="28">
      <c r="A28" s="13" t="n"/>
      <c r="B28" s="13" t="n"/>
      <c r="C28" s="13" t="n"/>
      <c r="D28" s="13" t="n"/>
      <c r="E28" s="13" t="n"/>
      <c r="F28" s="14" t="n"/>
      <c r="G28" s="15" t="n"/>
      <c r="H28" s="11">
        <f>IF(OR(F28="",G28=""),"",F28*G28)</f>
        <v/>
      </c>
      <c r="I28" s="12">
        <f>IF(AND(A28="",B28="",C28="",F28=""),"",IF(OR(A28="",B28="",C28="",F28=""),"CHECK DATE/ITEM/TYPE/QTY",IF(F28&lt;=0,"CHECK QTY&gt;0","OK")))</f>
        <v/>
      </c>
    </row>
    <row r="29">
      <c r="A29" s="13" t="n"/>
      <c r="B29" s="13" t="n"/>
      <c r="C29" s="13" t="n"/>
      <c r="D29" s="13" t="n"/>
      <c r="E29" s="13" t="n"/>
      <c r="F29" s="14" t="n"/>
      <c r="G29" s="15" t="n"/>
      <c r="H29" s="11">
        <f>IF(OR(F29="",G29=""),"",F29*G29)</f>
        <v/>
      </c>
      <c r="I29" s="12">
        <f>IF(AND(A29="",B29="",C29="",F29=""),"",IF(OR(A29="",B29="",C29="",F29=""),"CHECK DATE/ITEM/TYPE/QTY",IF(F29&lt;=0,"CHECK QTY&gt;0","OK")))</f>
        <v/>
      </c>
    </row>
    <row r="30">
      <c r="A30" s="13" t="n"/>
      <c r="B30" s="13" t="n"/>
      <c r="C30" s="13" t="n"/>
      <c r="D30" s="13" t="n"/>
      <c r="E30" s="13" t="n"/>
      <c r="F30" s="14" t="n"/>
      <c r="G30" s="15" t="n"/>
      <c r="H30" s="11">
        <f>IF(OR(F30="",G30=""),"",F30*G30)</f>
        <v/>
      </c>
      <c r="I30" s="12">
        <f>IF(AND(A30="",B30="",C30="",F30=""),"",IF(OR(A30="",B30="",C30="",F30=""),"CHECK DATE/ITEM/TYPE/QTY",IF(F30&lt;=0,"CHECK QTY&gt;0","OK")))</f>
        <v/>
      </c>
    </row>
    <row r="31">
      <c r="A31" s="13" t="n"/>
      <c r="B31" s="13" t="n"/>
      <c r="C31" s="13" t="n"/>
      <c r="D31" s="13" t="n"/>
      <c r="E31" s="13" t="n"/>
      <c r="F31" s="14" t="n"/>
      <c r="G31" s="15" t="n"/>
      <c r="H31" s="11">
        <f>IF(OR(F31="",G31=""),"",F31*G31)</f>
        <v/>
      </c>
      <c r="I31" s="12">
        <f>IF(AND(A31="",B31="",C31="",F31=""),"",IF(OR(A31="",B31="",C31="",F31=""),"CHECK DATE/ITEM/TYPE/QTY",IF(F31&lt;=0,"CHECK QTY&gt;0","OK")))</f>
        <v/>
      </c>
    </row>
    <row r="32">
      <c r="A32" s="13" t="n"/>
      <c r="B32" s="13" t="n"/>
      <c r="C32" s="13" t="n"/>
      <c r="D32" s="13" t="n"/>
      <c r="E32" s="13" t="n"/>
      <c r="F32" s="14" t="n"/>
      <c r="G32" s="15" t="n"/>
      <c r="H32" s="11">
        <f>IF(OR(F32="",G32=""),"",F32*G32)</f>
        <v/>
      </c>
      <c r="I32" s="12">
        <f>IF(AND(A32="",B32="",C32="",F32=""),"",IF(OR(A32="",B32="",C32="",F32=""),"CHECK DATE/ITEM/TYPE/QTY",IF(F32&lt;=0,"CHECK QTY&gt;0","OK")))</f>
        <v/>
      </c>
    </row>
    <row r="33">
      <c r="A33" s="13" t="n"/>
      <c r="B33" s="13" t="n"/>
      <c r="C33" s="13" t="n"/>
      <c r="D33" s="13" t="n"/>
      <c r="E33" s="13" t="n"/>
      <c r="F33" s="14" t="n"/>
      <c r="G33" s="15" t="n"/>
      <c r="H33" s="11">
        <f>IF(OR(F33="",G33=""),"",F33*G33)</f>
        <v/>
      </c>
      <c r="I33" s="12">
        <f>IF(AND(A33="",B33="",C33="",F33=""),"",IF(OR(A33="",B33="",C33="",F33=""),"CHECK DATE/ITEM/TYPE/QTY",IF(F33&lt;=0,"CHECK QTY&gt;0","OK")))</f>
        <v/>
      </c>
    </row>
    <row r="34">
      <c r="A34" s="13" t="n"/>
      <c r="B34" s="13" t="n"/>
      <c r="C34" s="13" t="n"/>
      <c r="D34" s="13" t="n"/>
      <c r="E34" s="13" t="n"/>
      <c r="F34" s="14" t="n"/>
      <c r="G34" s="15" t="n"/>
      <c r="H34" s="11">
        <f>IF(OR(F34="",G34=""),"",F34*G34)</f>
        <v/>
      </c>
      <c r="I34" s="12">
        <f>IF(AND(A34="",B34="",C34="",F34=""),"",IF(OR(A34="",B34="",C34="",F34=""),"CHECK DATE/ITEM/TYPE/QTY",IF(F34&lt;=0,"CHECK QTY&gt;0","OK")))</f>
        <v/>
      </c>
    </row>
    <row r="35">
      <c r="A35" s="13" t="n"/>
      <c r="B35" s="13" t="n"/>
      <c r="C35" s="13" t="n"/>
      <c r="D35" s="13" t="n"/>
      <c r="E35" s="13" t="n"/>
      <c r="F35" s="14" t="n"/>
      <c r="G35" s="15" t="n"/>
      <c r="H35" s="11">
        <f>IF(OR(F35="",G35=""),"",F35*G35)</f>
        <v/>
      </c>
      <c r="I35" s="12">
        <f>IF(AND(A35="",B35="",C35="",F35=""),"",IF(OR(A35="",B35="",C35="",F35=""),"CHECK DATE/ITEM/TYPE/QTY",IF(F35&lt;=0,"CHECK QTY&gt;0","OK")))</f>
        <v/>
      </c>
    </row>
    <row r="36">
      <c r="A36" s="13" t="n"/>
      <c r="B36" s="13" t="n"/>
      <c r="C36" s="13" t="n"/>
      <c r="D36" s="13" t="n"/>
      <c r="E36" s="13" t="n"/>
      <c r="F36" s="14" t="n"/>
      <c r="G36" s="15" t="n"/>
      <c r="H36" s="11">
        <f>IF(OR(F36="",G36=""),"",F36*G36)</f>
        <v/>
      </c>
      <c r="I36" s="12">
        <f>IF(AND(A36="",B36="",C36="",F36=""),"",IF(OR(A36="",B36="",C36="",F36=""),"CHECK DATE/ITEM/TYPE/QTY",IF(F36&lt;=0,"CHECK QTY&gt;0","OK")))</f>
        <v/>
      </c>
    </row>
    <row r="37">
      <c r="A37" s="13" t="n"/>
      <c r="B37" s="13" t="n"/>
      <c r="C37" s="13" t="n"/>
      <c r="D37" s="13" t="n"/>
      <c r="E37" s="13" t="n"/>
      <c r="F37" s="14" t="n"/>
      <c r="G37" s="15" t="n"/>
      <c r="H37" s="11">
        <f>IF(OR(F37="",G37=""),"",F37*G37)</f>
        <v/>
      </c>
      <c r="I37" s="12">
        <f>IF(AND(A37="",B37="",C37="",F37=""),"",IF(OR(A37="",B37="",C37="",F37=""),"CHECK DATE/ITEM/TYPE/QTY",IF(F37&lt;=0,"CHECK QTY&gt;0","OK")))</f>
        <v/>
      </c>
    </row>
    <row r="38">
      <c r="A38" s="13" t="n"/>
      <c r="B38" s="13" t="n"/>
      <c r="C38" s="13" t="n"/>
      <c r="D38" s="13" t="n"/>
      <c r="E38" s="13" t="n"/>
      <c r="F38" s="14" t="n"/>
      <c r="G38" s="15" t="n"/>
      <c r="H38" s="11">
        <f>IF(OR(F38="",G38=""),"",F38*G38)</f>
        <v/>
      </c>
      <c r="I38" s="12">
        <f>IF(AND(A38="",B38="",C38="",F38=""),"",IF(OR(A38="",B38="",C38="",F38=""),"CHECK DATE/ITEM/TYPE/QTY",IF(F38&lt;=0,"CHECK QTY&gt;0","OK")))</f>
        <v/>
      </c>
    </row>
    <row r="39">
      <c r="A39" s="13" t="n"/>
      <c r="B39" s="13" t="n"/>
      <c r="C39" s="13" t="n"/>
      <c r="D39" s="13" t="n"/>
      <c r="E39" s="13" t="n"/>
      <c r="F39" s="14" t="n"/>
      <c r="G39" s="15" t="n"/>
      <c r="H39" s="11">
        <f>IF(OR(F39="",G39=""),"",F39*G39)</f>
        <v/>
      </c>
      <c r="I39" s="12">
        <f>IF(AND(A39="",B39="",C39="",F39=""),"",IF(OR(A39="",B39="",C39="",F39=""),"CHECK DATE/ITEM/TYPE/QTY",IF(F39&lt;=0,"CHECK QTY&gt;0","OK")))</f>
        <v/>
      </c>
    </row>
    <row r="40">
      <c r="A40" s="13" t="n"/>
      <c r="B40" s="13" t="n"/>
      <c r="C40" s="13" t="n"/>
      <c r="D40" s="13" t="n"/>
      <c r="E40" s="13" t="n"/>
      <c r="F40" s="14" t="n"/>
      <c r="G40" s="15" t="n"/>
      <c r="H40" s="11">
        <f>IF(OR(F40="",G40=""),"",F40*G40)</f>
        <v/>
      </c>
      <c r="I40" s="12">
        <f>IF(AND(A40="",B40="",C40="",F40=""),"",IF(OR(A40="",B40="",C40="",F40=""),"CHECK DATE/ITEM/TYPE/QTY",IF(F40&lt;=0,"CHECK QTY&gt;0","OK")))</f>
        <v/>
      </c>
    </row>
    <row r="41">
      <c r="A41" s="13" t="n"/>
      <c r="B41" s="13" t="n"/>
      <c r="C41" s="13" t="n"/>
      <c r="D41" s="13" t="n"/>
      <c r="E41" s="13" t="n"/>
      <c r="F41" s="14" t="n"/>
      <c r="G41" s="15" t="n"/>
      <c r="H41" s="11">
        <f>IF(OR(F41="",G41=""),"",F41*G41)</f>
        <v/>
      </c>
      <c r="I41" s="12">
        <f>IF(AND(A41="",B41="",C41="",F41=""),"",IF(OR(A41="",B41="",C41="",F41=""),"CHECK DATE/ITEM/TYPE/QTY",IF(F41&lt;=0,"CHECK QTY&gt;0","OK")))</f>
        <v/>
      </c>
    </row>
    <row r="42">
      <c r="A42" s="13" t="n"/>
      <c r="B42" s="13" t="n"/>
      <c r="C42" s="13" t="n"/>
      <c r="D42" s="13" t="n"/>
      <c r="E42" s="13" t="n"/>
      <c r="F42" s="14" t="n"/>
      <c r="G42" s="15" t="n"/>
      <c r="H42" s="11">
        <f>IF(OR(F42="",G42=""),"",F42*G42)</f>
        <v/>
      </c>
      <c r="I42" s="12">
        <f>IF(AND(A42="",B42="",C42="",F42=""),"",IF(OR(A42="",B42="",C42="",F42=""),"CHECK DATE/ITEM/TYPE/QTY",IF(F42&lt;=0,"CHECK QTY&gt;0","OK")))</f>
        <v/>
      </c>
    </row>
    <row r="43">
      <c r="A43" s="13" t="n"/>
      <c r="B43" s="13" t="n"/>
      <c r="C43" s="13" t="n"/>
      <c r="D43" s="13" t="n"/>
      <c r="E43" s="13" t="n"/>
      <c r="F43" s="14" t="n"/>
      <c r="G43" s="15" t="n"/>
      <c r="H43" s="11">
        <f>IF(OR(F43="",G43=""),"",F43*G43)</f>
        <v/>
      </c>
      <c r="I43" s="12">
        <f>IF(AND(A43="",B43="",C43="",F43=""),"",IF(OR(A43="",B43="",C43="",F43=""),"CHECK DATE/ITEM/TYPE/QTY",IF(F43&lt;=0,"CHECK QTY&gt;0","OK")))</f>
        <v/>
      </c>
    </row>
    <row r="44">
      <c r="A44" s="13" t="n"/>
      <c r="B44" s="13" t="n"/>
      <c r="C44" s="13" t="n"/>
      <c r="D44" s="13" t="n"/>
      <c r="E44" s="13" t="n"/>
      <c r="F44" s="14" t="n"/>
      <c r="G44" s="15" t="n"/>
      <c r="H44" s="11">
        <f>IF(OR(F44="",G44=""),"",F44*G44)</f>
        <v/>
      </c>
      <c r="I44" s="12">
        <f>IF(AND(A44="",B44="",C44="",F44=""),"",IF(OR(A44="",B44="",C44="",F44=""),"CHECK DATE/ITEM/TYPE/QTY",IF(F44&lt;=0,"CHECK QTY&gt;0","OK")))</f>
        <v/>
      </c>
    </row>
    <row r="45">
      <c r="A45" s="13" t="n"/>
      <c r="B45" s="13" t="n"/>
      <c r="C45" s="13" t="n"/>
      <c r="D45" s="13" t="n"/>
      <c r="E45" s="13" t="n"/>
      <c r="F45" s="14" t="n"/>
      <c r="G45" s="15" t="n"/>
      <c r="H45" s="11">
        <f>IF(OR(F45="",G45=""),"",F45*G45)</f>
        <v/>
      </c>
      <c r="I45" s="12">
        <f>IF(AND(A45="",B45="",C45="",F45=""),"",IF(OR(A45="",B45="",C45="",F45=""),"CHECK DATE/ITEM/TYPE/QTY",IF(F45&lt;=0,"CHECK QTY&gt;0","OK")))</f>
        <v/>
      </c>
    </row>
    <row r="46">
      <c r="A46" s="13" t="n"/>
      <c r="B46" s="13" t="n"/>
      <c r="C46" s="13" t="n"/>
      <c r="D46" s="13" t="n"/>
      <c r="E46" s="13" t="n"/>
      <c r="F46" s="14" t="n"/>
      <c r="G46" s="15" t="n"/>
      <c r="H46" s="11">
        <f>IF(OR(F46="",G46=""),"",F46*G46)</f>
        <v/>
      </c>
      <c r="I46" s="12">
        <f>IF(AND(A46="",B46="",C46="",F46=""),"",IF(OR(A46="",B46="",C46="",F46=""),"CHECK DATE/ITEM/TYPE/QTY",IF(F46&lt;=0,"CHECK QTY&gt;0","OK")))</f>
        <v/>
      </c>
    </row>
    <row r="47">
      <c r="A47" s="13" t="n"/>
      <c r="B47" s="13" t="n"/>
      <c r="C47" s="13" t="n"/>
      <c r="D47" s="13" t="n"/>
      <c r="E47" s="13" t="n"/>
      <c r="F47" s="14" t="n"/>
      <c r="G47" s="15" t="n"/>
      <c r="H47" s="11">
        <f>IF(OR(F47="",G47=""),"",F47*G47)</f>
        <v/>
      </c>
      <c r="I47" s="12">
        <f>IF(AND(A47="",B47="",C47="",F47=""),"",IF(OR(A47="",B47="",C47="",F47=""),"CHECK DATE/ITEM/TYPE/QTY",IF(F47&lt;=0,"CHECK QTY&gt;0","OK")))</f>
        <v/>
      </c>
    </row>
    <row r="48">
      <c r="A48" s="13" t="n"/>
      <c r="B48" s="13" t="n"/>
      <c r="C48" s="13" t="n"/>
      <c r="D48" s="13" t="n"/>
      <c r="E48" s="13" t="n"/>
      <c r="F48" s="14" t="n"/>
      <c r="G48" s="15" t="n"/>
      <c r="H48" s="11">
        <f>IF(OR(F48="",G48=""),"",F48*G48)</f>
        <v/>
      </c>
      <c r="I48" s="12">
        <f>IF(AND(A48="",B48="",C48="",F48=""),"",IF(OR(A48="",B48="",C48="",F48=""),"CHECK DATE/ITEM/TYPE/QTY",IF(F48&lt;=0,"CHECK QTY&gt;0","OK")))</f>
        <v/>
      </c>
    </row>
    <row r="49">
      <c r="A49" s="13" t="n"/>
      <c r="B49" s="13" t="n"/>
      <c r="C49" s="13" t="n"/>
      <c r="D49" s="13" t="n"/>
      <c r="E49" s="13" t="n"/>
      <c r="F49" s="14" t="n"/>
      <c r="G49" s="15" t="n"/>
      <c r="H49" s="11">
        <f>IF(OR(F49="",G49=""),"",F49*G49)</f>
        <v/>
      </c>
      <c r="I49" s="12">
        <f>IF(AND(A49="",B49="",C49="",F49=""),"",IF(OR(A49="",B49="",C49="",F49=""),"CHECK DATE/ITEM/TYPE/QTY",IF(F49&lt;=0,"CHECK QTY&gt;0","OK")))</f>
        <v/>
      </c>
    </row>
    <row r="50">
      <c r="A50" s="13" t="n"/>
      <c r="B50" s="13" t="n"/>
      <c r="C50" s="13" t="n"/>
      <c r="D50" s="13" t="n"/>
      <c r="E50" s="13" t="n"/>
      <c r="F50" s="14" t="n"/>
      <c r="G50" s="15" t="n"/>
      <c r="H50" s="11">
        <f>IF(OR(F50="",G50=""),"",F50*G50)</f>
        <v/>
      </c>
      <c r="I50" s="12">
        <f>IF(AND(A50="",B50="",C50="",F50=""),"",IF(OR(A50="",B50="",C50="",F50=""),"CHECK DATE/ITEM/TYPE/QTY",IF(F50&lt;=0,"CHECK QTY&gt;0","OK")))</f>
        <v/>
      </c>
    </row>
    <row r="51">
      <c r="A51" s="13" t="n"/>
      <c r="B51" s="13" t="n"/>
      <c r="C51" s="13" t="n"/>
      <c r="D51" s="13" t="n"/>
      <c r="E51" s="13" t="n"/>
      <c r="F51" s="14" t="n"/>
      <c r="G51" s="15" t="n"/>
      <c r="H51" s="11">
        <f>IF(OR(F51="",G51=""),"",F51*G51)</f>
        <v/>
      </c>
      <c r="I51" s="12">
        <f>IF(AND(A51="",B51="",C51="",F51=""),"",IF(OR(A51="",B51="",C51="",F51=""),"CHECK DATE/ITEM/TYPE/QTY",IF(F51&lt;=0,"CHECK QTY&gt;0","OK")))</f>
        <v/>
      </c>
    </row>
    <row r="52">
      <c r="A52" s="13" t="n"/>
      <c r="B52" s="13" t="n"/>
      <c r="C52" s="13" t="n"/>
      <c r="D52" s="13" t="n"/>
      <c r="E52" s="13" t="n"/>
      <c r="F52" s="14" t="n"/>
      <c r="G52" s="15" t="n"/>
      <c r="H52" s="11">
        <f>IF(OR(F52="",G52=""),"",F52*G52)</f>
        <v/>
      </c>
      <c r="I52" s="12">
        <f>IF(AND(A52="",B52="",C52="",F52=""),"",IF(OR(A52="",B52="",C52="",F52=""),"CHECK DATE/ITEM/TYPE/QTY",IF(F52&lt;=0,"CHECK QTY&gt;0","OK")))</f>
        <v/>
      </c>
    </row>
    <row r="53">
      <c r="A53" s="13" t="n"/>
      <c r="B53" s="13" t="n"/>
      <c r="C53" s="13" t="n"/>
      <c r="D53" s="13" t="n"/>
      <c r="E53" s="13" t="n"/>
      <c r="F53" s="14" t="n"/>
      <c r="G53" s="15" t="n"/>
      <c r="H53" s="11">
        <f>IF(OR(F53="",G53=""),"",F53*G53)</f>
        <v/>
      </c>
      <c r="I53" s="12">
        <f>IF(AND(A53="",B53="",C53="",F53=""),"",IF(OR(A53="",B53="",C53="",F53=""),"CHECK DATE/ITEM/TYPE/QTY",IF(F53&lt;=0,"CHECK QTY&gt;0","OK")))</f>
        <v/>
      </c>
    </row>
    <row r="54">
      <c r="A54" s="13" t="n"/>
      <c r="B54" s="13" t="n"/>
      <c r="C54" s="13" t="n"/>
      <c r="D54" s="13" t="n"/>
      <c r="E54" s="13" t="n"/>
      <c r="F54" s="14" t="n"/>
      <c r="G54" s="15" t="n"/>
      <c r="H54" s="11">
        <f>IF(OR(F54="",G54=""),"",F54*G54)</f>
        <v/>
      </c>
      <c r="I54" s="12">
        <f>IF(AND(A54="",B54="",C54="",F54=""),"",IF(OR(A54="",B54="",C54="",F54=""),"CHECK DATE/ITEM/TYPE/QTY",IF(F54&lt;=0,"CHECK QTY&gt;0","OK")))</f>
        <v/>
      </c>
    </row>
    <row r="55">
      <c r="A55" s="13" t="n"/>
      <c r="B55" s="13" t="n"/>
      <c r="C55" s="13" t="n"/>
      <c r="D55" s="13" t="n"/>
      <c r="E55" s="13" t="n"/>
      <c r="F55" s="14" t="n"/>
      <c r="G55" s="15" t="n"/>
      <c r="H55" s="11">
        <f>IF(OR(F55="",G55=""),"",F55*G55)</f>
        <v/>
      </c>
      <c r="I55" s="12">
        <f>IF(AND(A55="",B55="",C55="",F55=""),"",IF(OR(A55="",B55="",C55="",F55=""),"CHECK DATE/ITEM/TYPE/QTY",IF(F55&lt;=0,"CHECK QTY&gt;0","OK")))</f>
        <v/>
      </c>
    </row>
    <row r="56">
      <c r="A56" s="13" t="n"/>
      <c r="B56" s="13" t="n"/>
      <c r="C56" s="13" t="n"/>
      <c r="D56" s="13" t="n"/>
      <c r="E56" s="13" t="n"/>
      <c r="F56" s="14" t="n"/>
      <c r="G56" s="15" t="n"/>
      <c r="H56" s="11">
        <f>IF(OR(F56="",G56=""),"",F56*G56)</f>
        <v/>
      </c>
      <c r="I56" s="12">
        <f>IF(AND(A56="",B56="",C56="",F56=""),"",IF(OR(A56="",B56="",C56="",F56=""),"CHECK DATE/ITEM/TYPE/QTY",IF(F56&lt;=0,"CHECK QTY&gt;0","OK")))</f>
        <v/>
      </c>
    </row>
    <row r="57">
      <c r="A57" s="13" t="n"/>
      <c r="B57" s="13" t="n"/>
      <c r="C57" s="13" t="n"/>
      <c r="D57" s="13" t="n"/>
      <c r="E57" s="13" t="n"/>
      <c r="F57" s="14" t="n"/>
      <c r="G57" s="15" t="n"/>
      <c r="H57" s="11">
        <f>IF(OR(F57="",G57=""),"",F57*G57)</f>
        <v/>
      </c>
      <c r="I57" s="12">
        <f>IF(AND(A57="",B57="",C57="",F57=""),"",IF(OR(A57="",B57="",C57="",F57=""),"CHECK DATE/ITEM/TYPE/QTY",IF(F57&lt;=0,"CHECK QTY&gt;0","OK")))</f>
        <v/>
      </c>
    </row>
    <row r="58">
      <c r="A58" s="13" t="n"/>
      <c r="B58" s="13" t="n"/>
      <c r="C58" s="13" t="n"/>
      <c r="D58" s="13" t="n"/>
      <c r="E58" s="13" t="n"/>
      <c r="F58" s="14" t="n"/>
      <c r="G58" s="15" t="n"/>
      <c r="H58" s="11">
        <f>IF(OR(F58="",G58=""),"",F58*G58)</f>
        <v/>
      </c>
      <c r="I58" s="12">
        <f>IF(AND(A58="",B58="",C58="",F58=""),"",IF(OR(A58="",B58="",C58="",F58=""),"CHECK DATE/ITEM/TYPE/QTY",IF(F58&lt;=0,"CHECK QTY&gt;0","OK")))</f>
        <v/>
      </c>
    </row>
    <row r="59">
      <c r="A59" s="13" t="n"/>
      <c r="B59" s="13" t="n"/>
      <c r="C59" s="13" t="n"/>
      <c r="D59" s="13" t="n"/>
      <c r="E59" s="13" t="n"/>
      <c r="F59" s="14" t="n"/>
      <c r="G59" s="15" t="n"/>
      <c r="H59" s="11">
        <f>IF(OR(F59="",G59=""),"",F59*G59)</f>
        <v/>
      </c>
      <c r="I59" s="12">
        <f>IF(AND(A59="",B59="",C59="",F59=""),"",IF(OR(A59="",B59="",C59="",F59=""),"CHECK DATE/ITEM/TYPE/QTY",IF(F59&lt;=0,"CHECK QTY&gt;0","OK")))</f>
        <v/>
      </c>
    </row>
    <row r="60">
      <c r="A60" s="13" t="n"/>
      <c r="B60" s="13" t="n"/>
      <c r="C60" s="13" t="n"/>
      <c r="D60" s="13" t="n"/>
      <c r="E60" s="13" t="n"/>
      <c r="F60" s="14" t="n"/>
      <c r="G60" s="15" t="n"/>
      <c r="H60" s="11">
        <f>IF(OR(F60="",G60=""),"",F60*G60)</f>
        <v/>
      </c>
      <c r="I60" s="12">
        <f>IF(AND(A60="",B60="",C60="",F60=""),"",IF(OR(A60="",B60="",C60="",F60=""),"CHECK DATE/ITEM/TYPE/QTY",IF(F60&lt;=0,"CHECK QTY&gt;0","OK")))</f>
        <v/>
      </c>
    </row>
    <row r="61">
      <c r="A61" s="13" t="n"/>
      <c r="B61" s="13" t="n"/>
      <c r="C61" s="13" t="n"/>
      <c r="D61" s="13" t="n"/>
      <c r="E61" s="13" t="n"/>
      <c r="F61" s="14" t="n"/>
      <c r="G61" s="15" t="n"/>
      <c r="H61" s="11">
        <f>IF(OR(F61="",G61=""),"",F61*G61)</f>
        <v/>
      </c>
      <c r="I61" s="12">
        <f>IF(AND(A61="",B61="",C61="",F61=""),"",IF(OR(A61="",B61="",C61="",F61=""),"CHECK DATE/ITEM/TYPE/QTY",IF(F61&lt;=0,"CHECK QTY&gt;0","OK")))</f>
        <v/>
      </c>
    </row>
    <row r="62">
      <c r="A62" s="13" t="n"/>
      <c r="B62" s="13" t="n"/>
      <c r="C62" s="13" t="n"/>
      <c r="D62" s="13" t="n"/>
      <c r="E62" s="13" t="n"/>
      <c r="F62" s="14" t="n"/>
      <c r="G62" s="15" t="n"/>
      <c r="H62" s="11">
        <f>IF(OR(F62="",G62=""),"",F62*G62)</f>
        <v/>
      </c>
      <c r="I62" s="12">
        <f>IF(AND(A62="",B62="",C62="",F62=""),"",IF(OR(A62="",B62="",C62="",F62=""),"CHECK DATE/ITEM/TYPE/QTY",IF(F62&lt;=0,"CHECK QTY&gt;0","OK")))</f>
        <v/>
      </c>
    </row>
    <row r="63">
      <c r="A63" s="13" t="n"/>
      <c r="B63" s="13" t="n"/>
      <c r="C63" s="13" t="n"/>
      <c r="D63" s="13" t="n"/>
      <c r="E63" s="13" t="n"/>
      <c r="F63" s="14" t="n"/>
      <c r="G63" s="15" t="n"/>
      <c r="H63" s="11">
        <f>IF(OR(F63="",G63=""),"",F63*G63)</f>
        <v/>
      </c>
      <c r="I63" s="12">
        <f>IF(AND(A63="",B63="",C63="",F63=""),"",IF(OR(A63="",B63="",C63="",F63=""),"CHECK DATE/ITEM/TYPE/QTY",IF(F63&lt;=0,"CHECK QTY&gt;0","OK")))</f>
        <v/>
      </c>
    </row>
    <row r="64">
      <c r="A64" s="13" t="n"/>
      <c r="B64" s="13" t="n"/>
      <c r="C64" s="13" t="n"/>
      <c r="D64" s="13" t="n"/>
      <c r="E64" s="13" t="n"/>
      <c r="F64" s="14" t="n"/>
      <c r="G64" s="15" t="n"/>
      <c r="H64" s="11">
        <f>IF(OR(F64="",G64=""),"",F64*G64)</f>
        <v/>
      </c>
      <c r="I64" s="12">
        <f>IF(AND(A64="",B64="",C64="",F64=""),"",IF(OR(A64="",B64="",C64="",F64=""),"CHECK DATE/ITEM/TYPE/QTY",IF(F64&lt;=0,"CHECK QTY&gt;0","OK")))</f>
        <v/>
      </c>
    </row>
    <row r="65">
      <c r="A65" s="13" t="n"/>
      <c r="B65" s="13" t="n"/>
      <c r="C65" s="13" t="n"/>
      <c r="D65" s="13" t="n"/>
      <c r="E65" s="13" t="n"/>
      <c r="F65" s="14" t="n"/>
      <c r="G65" s="15" t="n"/>
      <c r="H65" s="11">
        <f>IF(OR(F65="",G65=""),"",F65*G65)</f>
        <v/>
      </c>
      <c r="I65" s="12">
        <f>IF(AND(A65="",B65="",C65="",F65=""),"",IF(OR(A65="",B65="",C65="",F65=""),"CHECK DATE/ITEM/TYPE/QTY",IF(F65&lt;=0,"CHECK QTY&gt;0","OK")))</f>
        <v/>
      </c>
    </row>
    <row r="66">
      <c r="A66" s="13" t="n"/>
      <c r="B66" s="13" t="n"/>
      <c r="C66" s="13" t="n"/>
      <c r="D66" s="13" t="n"/>
      <c r="E66" s="13" t="n"/>
      <c r="F66" s="14" t="n"/>
      <c r="G66" s="15" t="n"/>
      <c r="H66" s="11">
        <f>IF(OR(F66="",G66=""),"",F66*G66)</f>
        <v/>
      </c>
      <c r="I66" s="12">
        <f>IF(AND(A66="",B66="",C66="",F66=""),"",IF(OR(A66="",B66="",C66="",F66=""),"CHECK DATE/ITEM/TYPE/QTY",IF(F66&lt;=0,"CHECK QTY&gt;0","OK")))</f>
        <v/>
      </c>
    </row>
    <row r="67">
      <c r="A67" s="13" t="n"/>
      <c r="B67" s="13" t="n"/>
      <c r="C67" s="13" t="n"/>
      <c r="D67" s="13" t="n"/>
      <c r="E67" s="13" t="n"/>
      <c r="F67" s="14" t="n"/>
      <c r="G67" s="15" t="n"/>
      <c r="H67" s="11">
        <f>IF(OR(F67="",G67=""),"",F67*G67)</f>
        <v/>
      </c>
      <c r="I67" s="12">
        <f>IF(AND(A67="",B67="",C67="",F67=""),"",IF(OR(A67="",B67="",C67="",F67=""),"CHECK DATE/ITEM/TYPE/QTY",IF(F67&lt;=0,"CHECK QTY&gt;0","OK")))</f>
        <v/>
      </c>
    </row>
    <row r="68">
      <c r="A68" s="13" t="n"/>
      <c r="B68" s="13" t="n"/>
      <c r="C68" s="13" t="n"/>
      <c r="D68" s="13" t="n"/>
      <c r="E68" s="13" t="n"/>
      <c r="F68" s="14" t="n"/>
      <c r="G68" s="15" t="n"/>
      <c r="H68" s="11">
        <f>IF(OR(F68="",G68=""),"",F68*G68)</f>
        <v/>
      </c>
      <c r="I68" s="12">
        <f>IF(AND(A68="",B68="",C68="",F68=""),"",IF(OR(A68="",B68="",C68="",F68=""),"CHECK DATE/ITEM/TYPE/QTY",IF(F68&lt;=0,"CHECK QTY&gt;0","OK")))</f>
        <v/>
      </c>
    </row>
    <row r="69">
      <c r="A69" s="13" t="n"/>
      <c r="B69" s="13" t="n"/>
      <c r="C69" s="13" t="n"/>
      <c r="D69" s="13" t="n"/>
      <c r="E69" s="13" t="n"/>
      <c r="F69" s="14" t="n"/>
      <c r="G69" s="15" t="n"/>
      <c r="H69" s="11">
        <f>IF(OR(F69="",G69=""),"",F69*G69)</f>
        <v/>
      </c>
      <c r="I69" s="12">
        <f>IF(AND(A69="",B69="",C69="",F69=""),"",IF(OR(A69="",B69="",C69="",F69=""),"CHECK DATE/ITEM/TYPE/QTY",IF(F69&lt;=0,"CHECK QTY&gt;0","OK")))</f>
        <v/>
      </c>
    </row>
    <row r="70">
      <c r="A70" s="13" t="n"/>
      <c r="B70" s="13" t="n"/>
      <c r="C70" s="13" t="n"/>
      <c r="D70" s="13" t="n"/>
      <c r="E70" s="13" t="n"/>
      <c r="F70" s="14" t="n"/>
      <c r="G70" s="15" t="n"/>
      <c r="H70" s="11">
        <f>IF(OR(F70="",G70=""),"",F70*G70)</f>
        <v/>
      </c>
      <c r="I70" s="12">
        <f>IF(AND(A70="",B70="",C70="",F70=""),"",IF(OR(A70="",B70="",C70="",F70=""),"CHECK DATE/ITEM/TYPE/QTY",IF(F70&lt;=0,"CHECK QTY&gt;0","OK")))</f>
        <v/>
      </c>
    </row>
    <row r="71">
      <c r="A71" s="13" t="n"/>
      <c r="B71" s="13" t="n"/>
      <c r="C71" s="13" t="n"/>
      <c r="D71" s="13" t="n"/>
      <c r="E71" s="13" t="n"/>
      <c r="F71" s="14" t="n"/>
      <c r="G71" s="15" t="n"/>
      <c r="H71" s="11">
        <f>IF(OR(F71="",G71=""),"",F71*G71)</f>
        <v/>
      </c>
      <c r="I71" s="12">
        <f>IF(AND(A71="",B71="",C71="",F71=""),"",IF(OR(A71="",B71="",C71="",F71=""),"CHECK DATE/ITEM/TYPE/QTY",IF(F71&lt;=0,"CHECK QTY&gt;0","OK")))</f>
        <v/>
      </c>
    </row>
    <row r="72">
      <c r="A72" s="13" t="n"/>
      <c r="B72" s="13" t="n"/>
      <c r="C72" s="13" t="n"/>
      <c r="D72" s="13" t="n"/>
      <c r="E72" s="13" t="n"/>
      <c r="F72" s="14" t="n"/>
      <c r="G72" s="15" t="n"/>
      <c r="H72" s="11">
        <f>IF(OR(F72="",G72=""),"",F72*G72)</f>
        <v/>
      </c>
      <c r="I72" s="12">
        <f>IF(AND(A72="",B72="",C72="",F72=""),"",IF(OR(A72="",B72="",C72="",F72=""),"CHECK DATE/ITEM/TYPE/QTY",IF(F72&lt;=0,"CHECK QTY&gt;0","OK")))</f>
        <v/>
      </c>
    </row>
    <row r="73">
      <c r="A73" s="13" t="n"/>
      <c r="B73" s="13" t="n"/>
      <c r="C73" s="13" t="n"/>
      <c r="D73" s="13" t="n"/>
      <c r="E73" s="13" t="n"/>
      <c r="F73" s="14" t="n"/>
      <c r="G73" s="15" t="n"/>
      <c r="H73" s="11">
        <f>IF(OR(F73="",G73=""),"",F73*G73)</f>
        <v/>
      </c>
      <c r="I73" s="12">
        <f>IF(AND(A73="",B73="",C73="",F73=""),"",IF(OR(A73="",B73="",C73="",F73=""),"CHECK DATE/ITEM/TYPE/QTY",IF(F73&lt;=0,"CHECK QTY&gt;0","OK")))</f>
        <v/>
      </c>
    </row>
    <row r="74">
      <c r="A74" s="13" t="n"/>
      <c r="B74" s="13" t="n"/>
      <c r="C74" s="13" t="n"/>
      <c r="D74" s="13" t="n"/>
      <c r="E74" s="13" t="n"/>
      <c r="F74" s="14" t="n"/>
      <c r="G74" s="15" t="n"/>
      <c r="H74" s="11">
        <f>IF(OR(F74="",G74=""),"",F74*G74)</f>
        <v/>
      </c>
      <c r="I74" s="12">
        <f>IF(AND(A74="",B74="",C74="",F74=""),"",IF(OR(A74="",B74="",C74="",F74=""),"CHECK DATE/ITEM/TYPE/QTY",IF(F74&lt;=0,"CHECK QTY&gt;0","OK")))</f>
        <v/>
      </c>
    </row>
    <row r="75">
      <c r="A75" s="13" t="n"/>
      <c r="B75" s="13" t="n"/>
      <c r="C75" s="13" t="n"/>
      <c r="D75" s="13" t="n"/>
      <c r="E75" s="13" t="n"/>
      <c r="F75" s="14" t="n"/>
      <c r="G75" s="15" t="n"/>
      <c r="H75" s="11">
        <f>IF(OR(F75="",G75=""),"",F75*G75)</f>
        <v/>
      </c>
      <c r="I75" s="12">
        <f>IF(AND(A75="",B75="",C75="",F75=""),"",IF(OR(A75="",B75="",C75="",F75=""),"CHECK DATE/ITEM/TYPE/QTY",IF(F75&lt;=0,"CHECK QTY&gt;0","OK")))</f>
        <v/>
      </c>
    </row>
    <row r="76">
      <c r="A76" s="13" t="n"/>
      <c r="B76" s="13" t="n"/>
      <c r="C76" s="13" t="n"/>
      <c r="D76" s="13" t="n"/>
      <c r="E76" s="13" t="n"/>
      <c r="F76" s="14" t="n"/>
      <c r="G76" s="15" t="n"/>
      <c r="H76" s="11">
        <f>IF(OR(F76="",G76=""),"",F76*G76)</f>
        <v/>
      </c>
      <c r="I76" s="12">
        <f>IF(AND(A76="",B76="",C76="",F76=""),"",IF(OR(A76="",B76="",C76="",F76=""),"CHECK DATE/ITEM/TYPE/QTY",IF(F76&lt;=0,"CHECK QTY&gt;0","OK")))</f>
        <v/>
      </c>
    </row>
    <row r="77">
      <c r="A77" s="13" t="n"/>
      <c r="B77" s="13" t="n"/>
      <c r="C77" s="13" t="n"/>
      <c r="D77" s="13" t="n"/>
      <c r="E77" s="13" t="n"/>
      <c r="F77" s="14" t="n"/>
      <c r="G77" s="15" t="n"/>
      <c r="H77" s="11">
        <f>IF(OR(F77="",G77=""),"",F77*G77)</f>
        <v/>
      </c>
      <c r="I77" s="12">
        <f>IF(AND(A77="",B77="",C77="",F77=""),"",IF(OR(A77="",B77="",C77="",F77=""),"CHECK DATE/ITEM/TYPE/QTY",IF(F77&lt;=0,"CHECK QTY&gt;0","OK")))</f>
        <v/>
      </c>
    </row>
    <row r="78">
      <c r="A78" s="13" t="n"/>
      <c r="B78" s="13" t="n"/>
      <c r="C78" s="13" t="n"/>
      <c r="D78" s="13" t="n"/>
      <c r="E78" s="13" t="n"/>
      <c r="F78" s="14" t="n"/>
      <c r="G78" s="15" t="n"/>
      <c r="H78" s="11">
        <f>IF(OR(F78="",G78=""),"",F78*G78)</f>
        <v/>
      </c>
      <c r="I78" s="12">
        <f>IF(AND(A78="",B78="",C78="",F78=""),"",IF(OR(A78="",B78="",C78="",F78=""),"CHECK DATE/ITEM/TYPE/QTY",IF(F78&lt;=0,"CHECK QTY&gt;0","OK")))</f>
        <v/>
      </c>
    </row>
    <row r="79">
      <c r="A79" s="13" t="n"/>
      <c r="B79" s="13" t="n"/>
      <c r="C79" s="13" t="n"/>
      <c r="D79" s="13" t="n"/>
      <c r="E79" s="13" t="n"/>
      <c r="F79" s="14" t="n"/>
      <c r="G79" s="15" t="n"/>
      <c r="H79" s="11">
        <f>IF(OR(F79="",G79=""),"",F79*G79)</f>
        <v/>
      </c>
      <c r="I79" s="12">
        <f>IF(AND(A79="",B79="",C79="",F79=""),"",IF(OR(A79="",B79="",C79="",F79=""),"CHECK DATE/ITEM/TYPE/QTY",IF(F79&lt;=0,"CHECK QTY&gt;0","OK")))</f>
        <v/>
      </c>
    </row>
    <row r="80">
      <c r="A80" s="13" t="n"/>
      <c r="B80" s="13" t="n"/>
      <c r="C80" s="13" t="n"/>
      <c r="D80" s="13" t="n"/>
      <c r="E80" s="13" t="n"/>
      <c r="F80" s="14" t="n"/>
      <c r="G80" s="15" t="n"/>
      <c r="H80" s="11">
        <f>IF(OR(F80="",G80=""),"",F80*G80)</f>
        <v/>
      </c>
      <c r="I80" s="12">
        <f>IF(AND(A80="",B80="",C80="",F80=""),"",IF(OR(A80="",B80="",C80="",F80=""),"CHECK DATE/ITEM/TYPE/QTY",IF(F80&lt;=0,"CHECK QTY&gt;0","OK")))</f>
        <v/>
      </c>
    </row>
    <row r="81">
      <c r="A81" s="13" t="n"/>
      <c r="B81" s="13" t="n"/>
      <c r="C81" s="13" t="n"/>
      <c r="D81" s="13" t="n"/>
      <c r="E81" s="13" t="n"/>
      <c r="F81" s="14" t="n"/>
      <c r="G81" s="15" t="n"/>
      <c r="H81" s="11">
        <f>IF(OR(F81="",G81=""),"",F81*G81)</f>
        <v/>
      </c>
      <c r="I81" s="12">
        <f>IF(AND(A81="",B81="",C81="",F81=""),"",IF(OR(A81="",B81="",C81="",F81=""),"CHECK DATE/ITEM/TYPE/QTY",IF(F81&lt;=0,"CHECK QTY&gt;0","OK")))</f>
        <v/>
      </c>
    </row>
    <row r="82">
      <c r="A82" s="13" t="n"/>
      <c r="B82" s="13" t="n"/>
      <c r="C82" s="13" t="n"/>
      <c r="D82" s="13" t="n"/>
      <c r="E82" s="13" t="n"/>
      <c r="F82" s="14" t="n"/>
      <c r="G82" s="15" t="n"/>
      <c r="H82" s="11">
        <f>IF(OR(F82="",G82=""),"",F82*G82)</f>
        <v/>
      </c>
      <c r="I82" s="12">
        <f>IF(AND(A82="",B82="",C82="",F82=""),"",IF(OR(A82="",B82="",C82="",F82=""),"CHECK DATE/ITEM/TYPE/QTY",IF(F82&lt;=0,"CHECK QTY&gt;0","OK")))</f>
        <v/>
      </c>
    </row>
    <row r="83">
      <c r="A83" s="13" t="n"/>
      <c r="B83" s="13" t="n"/>
      <c r="C83" s="13" t="n"/>
      <c r="D83" s="13" t="n"/>
      <c r="E83" s="13" t="n"/>
      <c r="F83" s="14" t="n"/>
      <c r="G83" s="15" t="n"/>
      <c r="H83" s="11">
        <f>IF(OR(F83="",G83=""),"",F83*G83)</f>
        <v/>
      </c>
      <c r="I83" s="12">
        <f>IF(AND(A83="",B83="",C83="",F83=""),"",IF(OR(A83="",B83="",C83="",F83=""),"CHECK DATE/ITEM/TYPE/QTY",IF(F83&lt;=0,"CHECK QTY&gt;0","OK")))</f>
        <v/>
      </c>
    </row>
    <row r="84">
      <c r="A84" s="13" t="n"/>
      <c r="B84" s="13" t="n"/>
      <c r="C84" s="13" t="n"/>
      <c r="D84" s="13" t="n"/>
      <c r="E84" s="13" t="n"/>
      <c r="F84" s="14" t="n"/>
      <c r="G84" s="15" t="n"/>
      <c r="H84" s="11">
        <f>IF(OR(F84="",G84=""),"",F84*G84)</f>
        <v/>
      </c>
      <c r="I84" s="12">
        <f>IF(AND(A84="",B84="",C84="",F84=""),"",IF(OR(A84="",B84="",C84="",F84=""),"CHECK DATE/ITEM/TYPE/QTY",IF(F84&lt;=0,"CHECK QTY&gt;0","OK")))</f>
        <v/>
      </c>
    </row>
    <row r="85">
      <c r="A85" s="13" t="n"/>
      <c r="B85" s="13" t="n"/>
      <c r="C85" s="13" t="n"/>
      <c r="D85" s="13" t="n"/>
      <c r="E85" s="13" t="n"/>
      <c r="F85" s="14" t="n"/>
      <c r="G85" s="15" t="n"/>
      <c r="H85" s="11">
        <f>IF(OR(F85="",G85=""),"",F85*G85)</f>
        <v/>
      </c>
      <c r="I85" s="12">
        <f>IF(AND(A85="",B85="",C85="",F85=""),"",IF(OR(A85="",B85="",C85="",F85=""),"CHECK DATE/ITEM/TYPE/QTY",IF(F85&lt;=0,"CHECK QTY&gt;0","OK")))</f>
        <v/>
      </c>
    </row>
    <row r="86">
      <c r="A86" s="13" t="n"/>
      <c r="B86" s="13" t="n"/>
      <c r="C86" s="13" t="n"/>
      <c r="D86" s="13" t="n"/>
      <c r="E86" s="13" t="n"/>
      <c r="F86" s="14" t="n"/>
      <c r="G86" s="15" t="n"/>
      <c r="H86" s="11">
        <f>IF(OR(F86="",G86=""),"",F86*G86)</f>
        <v/>
      </c>
      <c r="I86" s="12">
        <f>IF(AND(A86="",B86="",C86="",F86=""),"",IF(OR(A86="",B86="",C86="",F86=""),"CHECK DATE/ITEM/TYPE/QTY",IF(F86&lt;=0,"CHECK QTY&gt;0","OK")))</f>
        <v/>
      </c>
    </row>
    <row r="87">
      <c r="A87" s="13" t="n"/>
      <c r="B87" s="13" t="n"/>
      <c r="C87" s="13" t="n"/>
      <c r="D87" s="13" t="n"/>
      <c r="E87" s="13" t="n"/>
      <c r="F87" s="14" t="n"/>
      <c r="G87" s="15" t="n"/>
      <c r="H87" s="11">
        <f>IF(OR(F87="",G87=""),"",F87*G87)</f>
        <v/>
      </c>
      <c r="I87" s="12">
        <f>IF(AND(A87="",B87="",C87="",F87=""),"",IF(OR(A87="",B87="",C87="",F87=""),"CHECK DATE/ITEM/TYPE/QTY",IF(F87&lt;=0,"CHECK QTY&gt;0","OK")))</f>
        <v/>
      </c>
    </row>
    <row r="88">
      <c r="A88" s="13" t="n"/>
      <c r="B88" s="13" t="n"/>
      <c r="C88" s="13" t="n"/>
      <c r="D88" s="13" t="n"/>
      <c r="E88" s="13" t="n"/>
      <c r="F88" s="14" t="n"/>
      <c r="G88" s="15" t="n"/>
      <c r="H88" s="11">
        <f>IF(OR(F88="",G88=""),"",F88*G88)</f>
        <v/>
      </c>
      <c r="I88" s="12">
        <f>IF(AND(A88="",B88="",C88="",F88=""),"",IF(OR(A88="",B88="",C88="",F88=""),"CHECK DATE/ITEM/TYPE/QTY",IF(F88&lt;=0,"CHECK QTY&gt;0","OK")))</f>
        <v/>
      </c>
    </row>
    <row r="89">
      <c r="A89" s="13" t="n"/>
      <c r="B89" s="13" t="n"/>
      <c r="C89" s="13" t="n"/>
      <c r="D89" s="13" t="n"/>
      <c r="E89" s="13" t="n"/>
      <c r="F89" s="14" t="n"/>
      <c r="G89" s="15" t="n"/>
      <c r="H89" s="11">
        <f>IF(OR(F89="",G89=""),"",F89*G89)</f>
        <v/>
      </c>
      <c r="I89" s="12">
        <f>IF(AND(A89="",B89="",C89="",F89=""),"",IF(OR(A89="",B89="",C89="",F89=""),"CHECK DATE/ITEM/TYPE/QTY",IF(F89&lt;=0,"CHECK QTY&gt;0","OK")))</f>
        <v/>
      </c>
    </row>
    <row r="90">
      <c r="A90" s="13" t="n"/>
      <c r="B90" s="13" t="n"/>
      <c r="C90" s="13" t="n"/>
      <c r="D90" s="13" t="n"/>
      <c r="E90" s="13" t="n"/>
      <c r="F90" s="14" t="n"/>
      <c r="G90" s="15" t="n"/>
      <c r="H90" s="11">
        <f>IF(OR(F90="",G90=""),"",F90*G90)</f>
        <v/>
      </c>
      <c r="I90" s="12">
        <f>IF(AND(A90="",B90="",C90="",F90=""),"",IF(OR(A90="",B90="",C90="",F90=""),"CHECK DATE/ITEM/TYPE/QTY",IF(F90&lt;=0,"CHECK QTY&gt;0","OK")))</f>
        <v/>
      </c>
    </row>
    <row r="91">
      <c r="A91" s="13" t="n"/>
      <c r="B91" s="13" t="n"/>
      <c r="C91" s="13" t="n"/>
      <c r="D91" s="13" t="n"/>
      <c r="E91" s="13" t="n"/>
      <c r="F91" s="14" t="n"/>
      <c r="G91" s="15" t="n"/>
      <c r="H91" s="11">
        <f>IF(OR(F91="",G91=""),"",F91*G91)</f>
        <v/>
      </c>
      <c r="I91" s="12">
        <f>IF(AND(A91="",B91="",C91="",F91=""),"",IF(OR(A91="",B91="",C91="",F91=""),"CHECK DATE/ITEM/TYPE/QTY",IF(F91&lt;=0,"CHECK QTY&gt;0","OK")))</f>
        <v/>
      </c>
    </row>
    <row r="92">
      <c r="A92" s="13" t="n"/>
      <c r="B92" s="13" t="n"/>
      <c r="C92" s="13" t="n"/>
      <c r="D92" s="13" t="n"/>
      <c r="E92" s="13" t="n"/>
      <c r="F92" s="14" t="n"/>
      <c r="G92" s="15" t="n"/>
      <c r="H92" s="11">
        <f>IF(OR(F92="",G92=""),"",F92*G92)</f>
        <v/>
      </c>
      <c r="I92" s="12">
        <f>IF(AND(A92="",B92="",C92="",F92=""),"",IF(OR(A92="",B92="",C92="",F92=""),"CHECK DATE/ITEM/TYPE/QTY",IF(F92&lt;=0,"CHECK QTY&gt;0","OK")))</f>
        <v/>
      </c>
    </row>
    <row r="93">
      <c r="A93" s="13" t="n"/>
      <c r="B93" s="13" t="n"/>
      <c r="C93" s="13" t="n"/>
      <c r="D93" s="13" t="n"/>
      <c r="E93" s="13" t="n"/>
      <c r="F93" s="14" t="n"/>
      <c r="G93" s="15" t="n"/>
      <c r="H93" s="11">
        <f>IF(OR(F93="",G93=""),"",F93*G93)</f>
        <v/>
      </c>
      <c r="I93" s="12">
        <f>IF(AND(A93="",B93="",C93="",F93=""),"",IF(OR(A93="",B93="",C93="",F93=""),"CHECK DATE/ITEM/TYPE/QTY",IF(F93&lt;=0,"CHECK QTY&gt;0","OK")))</f>
        <v/>
      </c>
    </row>
    <row r="94">
      <c r="A94" s="13" t="n"/>
      <c r="B94" s="13" t="n"/>
      <c r="C94" s="13" t="n"/>
      <c r="D94" s="13" t="n"/>
      <c r="E94" s="13" t="n"/>
      <c r="F94" s="14" t="n"/>
      <c r="G94" s="15" t="n"/>
      <c r="H94" s="11">
        <f>IF(OR(F94="",G94=""),"",F94*G94)</f>
        <v/>
      </c>
      <c r="I94" s="12">
        <f>IF(AND(A94="",B94="",C94="",F94=""),"",IF(OR(A94="",B94="",C94="",F94=""),"CHECK DATE/ITEM/TYPE/QTY",IF(F94&lt;=0,"CHECK QTY&gt;0","OK")))</f>
        <v/>
      </c>
    </row>
    <row r="95">
      <c r="A95" s="13" t="n"/>
      <c r="B95" s="13" t="n"/>
      <c r="C95" s="13" t="n"/>
      <c r="D95" s="13" t="n"/>
      <c r="E95" s="13" t="n"/>
      <c r="F95" s="14" t="n"/>
      <c r="G95" s="15" t="n"/>
      <c r="H95" s="11">
        <f>IF(OR(F95="",G95=""),"",F95*G95)</f>
        <v/>
      </c>
      <c r="I95" s="12">
        <f>IF(AND(A95="",B95="",C95="",F95=""),"",IF(OR(A95="",B95="",C95="",F95=""),"CHECK DATE/ITEM/TYPE/QTY",IF(F95&lt;=0,"CHECK QTY&gt;0","OK")))</f>
        <v/>
      </c>
    </row>
    <row r="96">
      <c r="A96" s="13" t="n"/>
      <c r="B96" s="13" t="n"/>
      <c r="C96" s="13" t="n"/>
      <c r="D96" s="13" t="n"/>
      <c r="E96" s="13" t="n"/>
      <c r="F96" s="14" t="n"/>
      <c r="G96" s="15" t="n"/>
      <c r="H96" s="11">
        <f>IF(OR(F96="",G96=""),"",F96*G96)</f>
        <v/>
      </c>
      <c r="I96" s="12">
        <f>IF(AND(A96="",B96="",C96="",F96=""),"",IF(OR(A96="",B96="",C96="",F96=""),"CHECK DATE/ITEM/TYPE/QTY",IF(F96&lt;=0,"CHECK QTY&gt;0","OK")))</f>
        <v/>
      </c>
    </row>
    <row r="97">
      <c r="A97" s="13" t="n"/>
      <c r="B97" s="13" t="n"/>
      <c r="C97" s="13" t="n"/>
      <c r="D97" s="13" t="n"/>
      <c r="E97" s="13" t="n"/>
      <c r="F97" s="14" t="n"/>
      <c r="G97" s="15" t="n"/>
      <c r="H97" s="11">
        <f>IF(OR(F97="",G97=""),"",F97*G97)</f>
        <v/>
      </c>
      <c r="I97" s="12">
        <f>IF(AND(A97="",B97="",C97="",F97=""),"",IF(OR(A97="",B97="",C97="",F97=""),"CHECK DATE/ITEM/TYPE/QTY",IF(F97&lt;=0,"CHECK QTY&gt;0","OK")))</f>
        <v/>
      </c>
    </row>
    <row r="98">
      <c r="A98" s="13" t="n"/>
      <c r="B98" s="13" t="n"/>
      <c r="C98" s="13" t="n"/>
      <c r="D98" s="13" t="n"/>
      <c r="E98" s="13" t="n"/>
      <c r="F98" s="14" t="n"/>
      <c r="G98" s="15" t="n"/>
      <c r="H98" s="11">
        <f>IF(OR(F98="",G98=""),"",F98*G98)</f>
        <v/>
      </c>
      <c r="I98" s="12">
        <f>IF(AND(A98="",B98="",C98="",F98=""),"",IF(OR(A98="",B98="",C98="",F98=""),"CHECK DATE/ITEM/TYPE/QTY",IF(F98&lt;=0,"CHECK QTY&gt;0","OK")))</f>
        <v/>
      </c>
    </row>
    <row r="99">
      <c r="A99" s="13" t="n"/>
      <c r="B99" s="13" t="n"/>
      <c r="C99" s="13" t="n"/>
      <c r="D99" s="13" t="n"/>
      <c r="E99" s="13" t="n"/>
      <c r="F99" s="14" t="n"/>
      <c r="G99" s="15" t="n"/>
      <c r="H99" s="11">
        <f>IF(OR(F99="",G99=""),"",F99*G99)</f>
        <v/>
      </c>
      <c r="I99" s="12">
        <f>IF(AND(A99="",B99="",C99="",F99=""),"",IF(OR(A99="",B99="",C99="",F99=""),"CHECK DATE/ITEM/TYPE/QTY",IF(F99&lt;=0,"CHECK QTY&gt;0","OK")))</f>
        <v/>
      </c>
    </row>
    <row r="100">
      <c r="A100" s="13" t="n"/>
      <c r="B100" s="13" t="n"/>
      <c r="C100" s="13" t="n"/>
      <c r="D100" s="13" t="n"/>
      <c r="E100" s="13" t="n"/>
      <c r="F100" s="14" t="n"/>
      <c r="G100" s="15" t="n"/>
      <c r="H100" s="11">
        <f>IF(OR(F100="",G100=""),"",F100*G100)</f>
        <v/>
      </c>
      <c r="I100" s="12">
        <f>IF(AND(A100="",B100="",C100="",F100=""),"",IF(OR(A100="",B100="",C100="",F100=""),"CHECK DATE/ITEM/TYPE/QTY",IF(F100&lt;=0,"CHECK QTY&gt;0","OK")))</f>
        <v/>
      </c>
    </row>
    <row r="101">
      <c r="A101" s="13" t="n"/>
      <c r="B101" s="13" t="n"/>
      <c r="C101" s="13" t="n"/>
      <c r="D101" s="13" t="n"/>
      <c r="E101" s="13" t="n"/>
      <c r="F101" s="14" t="n"/>
      <c r="G101" s="15" t="n"/>
      <c r="H101" s="11">
        <f>IF(OR(F101="",G101=""),"",F101*G101)</f>
        <v/>
      </c>
      <c r="I101" s="12">
        <f>IF(AND(A101="",B101="",C101="",F101=""),"",IF(OR(A101="",B101="",C101="",F101=""),"CHECK DATE/ITEM/TYPE/QTY",IF(F101&lt;=0,"CHECK QTY&gt;0","OK")))</f>
        <v/>
      </c>
    </row>
    <row r="102">
      <c r="A102" s="13" t="n"/>
      <c r="B102" s="13" t="n"/>
      <c r="C102" s="13" t="n"/>
      <c r="D102" s="13" t="n"/>
      <c r="E102" s="13" t="n"/>
      <c r="F102" s="14" t="n"/>
      <c r="G102" s="15" t="n"/>
      <c r="H102" s="11">
        <f>IF(OR(F102="",G102=""),"",F102*G102)</f>
        <v/>
      </c>
      <c r="I102" s="12">
        <f>IF(AND(A102="",B102="",C102="",F102=""),"",IF(OR(A102="",B102="",C102="",F102=""),"CHECK DATE/ITEM/TYPE/QTY",IF(F102&lt;=0,"CHECK QTY&gt;0","OK")))</f>
        <v/>
      </c>
    </row>
    <row r="103">
      <c r="A103" s="13" t="n"/>
      <c r="B103" s="13" t="n"/>
      <c r="C103" s="13" t="n"/>
      <c r="D103" s="13" t="n"/>
      <c r="E103" s="13" t="n"/>
      <c r="F103" s="14" t="n"/>
      <c r="G103" s="15" t="n"/>
      <c r="H103" s="11">
        <f>IF(OR(F103="",G103=""),"",F103*G103)</f>
        <v/>
      </c>
      <c r="I103" s="12">
        <f>IF(AND(A103="",B103="",C103="",F103=""),"",IF(OR(A103="",B103="",C103="",F103=""),"CHECK DATE/ITEM/TYPE/QTY",IF(F103&lt;=0,"CHECK QTY&gt;0","OK")))</f>
        <v/>
      </c>
    </row>
    <row r="104">
      <c r="A104" s="13" t="n"/>
      <c r="B104" s="13" t="n"/>
      <c r="C104" s="13" t="n"/>
      <c r="D104" s="13" t="n"/>
      <c r="E104" s="13" t="n"/>
      <c r="F104" s="14" t="n"/>
      <c r="G104" s="15" t="n"/>
      <c r="H104" s="11">
        <f>IF(OR(F104="",G104=""),"",F104*G104)</f>
        <v/>
      </c>
      <c r="I104" s="12">
        <f>IF(AND(A104="",B104="",C104="",F104=""),"",IF(OR(A104="",B104="",C104="",F104=""),"CHECK DATE/ITEM/TYPE/QTY",IF(F104&lt;=0,"CHECK QTY&gt;0","OK")))</f>
        <v/>
      </c>
    </row>
    <row r="106">
      <c r="A106" s="5" t="inlineStr">
        <is>
          <t>Identity check for AR-LED9 (manual): Opening 100 + Inward 350 − Outward 280 − Written off 10 = Closing 160. See FIFO Worked for layer value ₹7,170.</t>
        </is>
      </c>
    </row>
  </sheetData>
  <dataValidations count="1">
    <dataValidation sqref="C5:C104" showDropDown="0" showInputMessage="0" showErrorMessage="0" allowBlank="1" errorTitle="Movement type" error="Pick a movement type from the list" type="list">
      <formula1>"Inward,Outward,Lost/Stolen/Destroyed,Written off,Gift/Free sample"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0" customWidth="1" min="4" max="4"/>
    <col width="10" customWidth="1" min="5" max="5"/>
    <col width="36" customWidth="1" min="6" max="6"/>
  </cols>
  <sheetData>
    <row r="1">
      <c r="A1" s="1" t="inlineStr">
        <is>
          <t>FIFO WORKED EXAMPLE | MEHRA TRADERS (FICTIONAL) | Aarohi LED Bulb 9W (AR-LED9)</t>
        </is>
      </c>
    </row>
    <row r="2">
      <c r="A2" s="5" t="inlineStr">
        <is>
          <t>Purchase cost excluding recoverable GST (illustration). AS 2 / Ind AS 2: FIFO or weighted average permitted; LIFO is not permitted. Ask CA which method your accounts use. Not tax advice.</t>
        </is>
      </c>
    </row>
    <row r="4">
      <c r="A4" s="3" t="inlineStr">
        <is>
          <t>A. MOVEMENTS</t>
        </is>
      </c>
    </row>
    <row r="5">
      <c r="A5" s="6" t="inlineStr">
        <is>
          <t>Date</t>
        </is>
      </c>
      <c r="B5" s="6" t="inlineStr">
        <is>
          <t>Event</t>
        </is>
      </c>
      <c r="C5" s="6" t="inlineStr">
        <is>
          <t>Doc</t>
        </is>
      </c>
      <c r="D5" s="6" t="inlineStr">
        <is>
          <t>Qty</t>
        </is>
      </c>
      <c r="E5" s="6" t="inlineStr">
        <is>
          <t>Rate ₹</t>
        </is>
      </c>
      <c r="F5" s="6" t="inlineStr">
        <is>
          <t>Layer note</t>
        </is>
      </c>
    </row>
    <row r="6">
      <c r="A6" s="16" t="inlineStr">
        <is>
          <t>01-Sep-2026</t>
        </is>
      </c>
      <c r="B6" s="16" t="inlineStr">
        <is>
          <t>Opening stock</t>
        </is>
      </c>
      <c r="C6" s="16" t="inlineStr">
        <is>
          <t>OPN</t>
        </is>
      </c>
      <c r="D6" s="17" t="n">
        <v>100</v>
      </c>
      <c r="E6" s="18" t="n">
        <v>40</v>
      </c>
      <c r="F6" s="16" t="inlineStr">
        <is>
          <t>Layer A: 100 @ ₹40</t>
        </is>
      </c>
    </row>
    <row r="7">
      <c r="A7" s="16" t="inlineStr">
        <is>
          <t>05-Sep-2026</t>
        </is>
      </c>
      <c r="B7" s="16" t="inlineStr">
        <is>
          <t>Purchase (inward)</t>
        </is>
      </c>
      <c r="C7" s="16" t="inlineStr">
        <is>
          <t>BILL-51</t>
        </is>
      </c>
      <c r="D7" s="17" t="n">
        <v>200</v>
      </c>
      <c r="E7" s="18" t="n">
        <v>42</v>
      </c>
      <c r="F7" s="16" t="inlineStr">
        <is>
          <t>Layer B: 200 @ ₹42</t>
        </is>
      </c>
    </row>
    <row r="8">
      <c r="A8" s="16" t="inlineStr">
        <is>
          <t>10-Sep-2026</t>
        </is>
      </c>
      <c r="B8" s="16" t="inlineStr">
        <is>
          <t>Purchase (inward)</t>
        </is>
      </c>
      <c r="C8" s="16" t="inlineStr">
        <is>
          <t>BILL-58</t>
        </is>
      </c>
      <c r="D8" s="17" t="n">
        <v>150</v>
      </c>
      <c r="E8" s="18" t="n">
        <v>45</v>
      </c>
      <c r="F8" s="16" t="inlineStr">
        <is>
          <t>Layer C: 150 @ ₹45</t>
        </is>
      </c>
    </row>
    <row r="9">
      <c r="A9" s="16" t="inlineStr">
        <is>
          <t>12-Sep-2026</t>
        </is>
      </c>
      <c r="B9" s="16" t="inlineStr">
        <is>
          <t>Sale (outward)</t>
        </is>
      </c>
      <c r="C9" s="16" t="inlineStr">
        <is>
          <t>INV-201</t>
        </is>
      </c>
      <c r="D9" s="17" t="n">
        <v>180</v>
      </c>
      <c r="E9" s="16" t="n"/>
      <c r="F9" s="16" t="inlineStr">
        <is>
          <t>Uses 100@40 + 80@42</t>
        </is>
      </c>
    </row>
    <row r="10">
      <c r="A10" s="16" t="inlineStr">
        <is>
          <t>15-Sep-2026</t>
        </is>
      </c>
      <c r="B10" s="16" t="inlineStr">
        <is>
          <t>Written off (damage)</t>
        </is>
      </c>
      <c r="C10" s="16" t="inlineStr">
        <is>
          <t>DMG-01</t>
        </is>
      </c>
      <c r="D10" s="17" t="n">
        <v>10</v>
      </c>
      <c r="E10" s="16" t="n"/>
      <c r="F10" s="16" t="inlineStr">
        <is>
          <t>Uses 10@42 from Layer B</t>
        </is>
      </c>
    </row>
    <row r="11">
      <c r="A11" s="16" t="inlineStr">
        <is>
          <t>18-Sep-2026</t>
        </is>
      </c>
      <c r="B11" s="16" t="inlineStr">
        <is>
          <t>Sale (outward)</t>
        </is>
      </c>
      <c r="C11" s="16" t="inlineStr">
        <is>
          <t>INV-205</t>
        </is>
      </c>
      <c r="D11" s="17" t="n">
        <v>100</v>
      </c>
      <c r="E11" s="16" t="n"/>
      <c r="F11" s="16" t="inlineStr">
        <is>
          <t>Uses 100@42 from Layer B</t>
        </is>
      </c>
    </row>
    <row r="13">
      <c r="A13" s="3" t="inlineStr">
        <is>
          <t>B. FIFO LAYER CONSUMPTION</t>
        </is>
      </c>
    </row>
    <row r="14">
      <c r="A14" s="6" t="inlineStr">
        <is>
          <t>Event</t>
        </is>
      </c>
      <c r="B14" s="6" t="inlineStr">
        <is>
          <t>From layer</t>
        </is>
      </c>
      <c r="C14" s="6" t="inlineStr">
        <is>
          <t>Qty</t>
        </is>
      </c>
      <c r="D14" s="6" t="inlineStr">
        <is>
          <t>Rate ₹</t>
        </is>
      </c>
      <c r="E14" s="6" t="inlineStr">
        <is>
          <t>Cost ₹</t>
        </is>
      </c>
      <c r="F14" s="6" t="inlineStr">
        <is>
          <t>Running closing qty</t>
        </is>
      </c>
    </row>
    <row r="15">
      <c r="A15" s="16" t="inlineStr">
        <is>
          <t>Opening</t>
        </is>
      </c>
      <c r="B15" s="16" t="inlineStr">
        <is>
          <t>A @40</t>
        </is>
      </c>
      <c r="C15" s="17" t="n">
        <v>100</v>
      </c>
      <c r="D15" s="19" t="n">
        <v>40</v>
      </c>
      <c r="E15" s="19" t="n">
        <v>4000</v>
      </c>
      <c r="F15" s="17" t="n">
        <v>100</v>
      </c>
    </row>
    <row r="16">
      <c r="A16" s="16" t="inlineStr">
        <is>
          <t>+ BILL-51</t>
        </is>
      </c>
      <c r="B16" s="16" t="inlineStr">
        <is>
          <t>B @42</t>
        </is>
      </c>
      <c r="C16" s="17" t="n">
        <v>200</v>
      </c>
      <c r="D16" s="19" t="n">
        <v>42</v>
      </c>
      <c r="E16" s="19" t="n">
        <v>8400</v>
      </c>
      <c r="F16" s="17" t="n">
        <v>300</v>
      </c>
    </row>
    <row r="17">
      <c r="A17" s="16" t="inlineStr">
        <is>
          <t>+ BILL-58</t>
        </is>
      </c>
      <c r="B17" s="16" t="inlineStr">
        <is>
          <t>C @45</t>
        </is>
      </c>
      <c r="C17" s="17" t="n">
        <v>150</v>
      </c>
      <c r="D17" s="19" t="n">
        <v>45</v>
      </c>
      <c r="E17" s="19" t="n">
        <v>6750</v>
      </c>
      <c r="F17" s="17" t="n">
        <v>450</v>
      </c>
    </row>
    <row r="18">
      <c r="A18" s="16" t="inlineStr">
        <is>
          <t>− INV-201</t>
        </is>
      </c>
      <c r="B18" s="16" t="inlineStr">
        <is>
          <t>A @40</t>
        </is>
      </c>
      <c r="C18" s="17" t="n">
        <v>100</v>
      </c>
      <c r="D18" s="19" t="n">
        <v>40</v>
      </c>
      <c r="E18" s="19" t="n">
        <v>4000</v>
      </c>
      <c r="F18" s="17" t="n">
        <v>350</v>
      </c>
    </row>
    <row r="19">
      <c r="A19" s="16" t="inlineStr">
        <is>
          <t>− INV-201</t>
        </is>
      </c>
      <c r="B19" s="16" t="inlineStr">
        <is>
          <t>B @42</t>
        </is>
      </c>
      <c r="C19" s="17" t="n">
        <v>80</v>
      </c>
      <c r="D19" s="19" t="n">
        <v>42</v>
      </c>
      <c r="E19" s="19" t="n">
        <v>3360</v>
      </c>
      <c r="F19" s="17" t="n">
        <v>270</v>
      </c>
    </row>
    <row r="20">
      <c r="A20" s="16" t="inlineStr">
        <is>
          <t>− DMG-01</t>
        </is>
      </c>
      <c r="B20" s="16" t="inlineStr">
        <is>
          <t>B @42</t>
        </is>
      </c>
      <c r="C20" s="17" t="n">
        <v>10</v>
      </c>
      <c r="D20" s="19" t="n">
        <v>42</v>
      </c>
      <c r="E20" s="19" t="n">
        <v>420</v>
      </c>
      <c r="F20" s="17" t="n">
        <v>260</v>
      </c>
    </row>
    <row r="21">
      <c r="A21" s="16" t="inlineStr">
        <is>
          <t>− INV-205</t>
        </is>
      </c>
      <c r="B21" s="16" t="inlineStr">
        <is>
          <t>B @42</t>
        </is>
      </c>
      <c r="C21" s="17" t="n">
        <v>100</v>
      </c>
      <c r="D21" s="19" t="n">
        <v>42</v>
      </c>
      <c r="E21" s="19" t="n">
        <v>4200</v>
      </c>
      <c r="F21" s="17" t="n">
        <v>160</v>
      </c>
    </row>
    <row r="23">
      <c r="A23" s="3" t="inlineStr">
        <is>
          <t>C. CLOSING STOCK (FIFO)</t>
        </is>
      </c>
    </row>
    <row r="24">
      <c r="A24" t="inlineStr">
        <is>
          <t>Remaining layers</t>
        </is>
      </c>
    </row>
    <row r="25">
      <c r="A25" t="inlineStr">
        <is>
          <t>Layer B</t>
        </is>
      </c>
      <c r="B25" t="inlineStr">
        <is>
          <t>10 pcs @ ₹42</t>
        </is>
      </c>
      <c r="C25" s="20" t="n">
        <v>420</v>
      </c>
    </row>
    <row r="26">
      <c r="A26" t="inlineStr">
        <is>
          <t>Layer C</t>
        </is>
      </c>
      <c r="B26" t="inlineStr">
        <is>
          <t>150 pcs @ ₹45</t>
        </is>
      </c>
      <c r="C26" s="20" t="n">
        <v>6750</v>
      </c>
    </row>
    <row r="27">
      <c r="A27" t="inlineStr">
        <is>
          <t>Closing qty</t>
        </is>
      </c>
      <c r="B27" t="n">
        <v>160</v>
      </c>
    </row>
    <row r="28">
      <c r="A28" t="inlineStr">
        <is>
          <t>Closing value (FIFO)</t>
        </is>
      </c>
      <c r="B28" s="21" t="n">
        <v>7170</v>
      </c>
    </row>
    <row r="29"/>
    <row r="30">
      <c r="A30" s="3" t="inlineStr">
        <is>
          <t>Quantity identity: 100 + 200 + 150 − 180 − 10 − 100 = 160 ✓</t>
        </is>
      </c>
    </row>
    <row r="31" ht="36" customHeight="1">
      <c r="A31" s="4" t="inlineStr">
        <is>
          <t>COGS / write-off cost under FIFO: sale INV-201 ₹7,360 + write-off ₹420 + sale INV-205 ₹4,200 = ₹11,980. Opening+purchases cost ₹19,150 − closing ₹7,170 = ₹11,980 ✓</t>
        </is>
      </c>
    </row>
    <row r="32"/>
    <row r="33">
      <c r="A33" s="3" t="inlineStr">
        <is>
          <t>D. SHORT WEIGHTED-AVERAGE CONTRAST (same quantities — illustration only)</t>
        </is>
      </c>
    </row>
    <row r="34" ht="48" customHeight="1">
      <c r="A34" s="4" t="inlineStr">
        <is>
          <t>Goods available: 450 pcs; total cost ₹19,150; simple WAC = ₹19,150 ÷ 450 ≈ ₹42.56 per pc before issues. Many SMBs use periodic or perpetual weighted average instead of FIFO. Pick one method and stay consistent; ask your CA. Do not value closing stock at MRP for books.</t>
        </is>
      </c>
    </row>
    <row r="36">
      <c r="A36" s="5" t="inlineStr">
        <is>
          <t>Disclaimer: Fictional firm and item. Educational only. Not a prescribed form.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10" customWidth="1" min="8" max="8"/>
    <col width="14" customWidth="1" min="9" max="9"/>
    <col width="28" customWidth="1" min="10" max="10"/>
  </cols>
  <sheetData>
    <row r="1">
      <c r="A1" s="1" t="inlineStr">
        <is>
          <t>STOCK STATEMENT SUMMARY (EDUCATIONAL) — NOT A BANK ANNEXURE</t>
        </is>
      </c>
    </row>
    <row r="2">
      <c r="A2" s="5" t="inlineStr">
        <is>
          <t>As-on report idea for bank CC / Drawing Power discussion. Margins, ageing, and eligible stock rules come ONLY from your sanction letter — do not invent %.</t>
        </is>
      </c>
    </row>
    <row r="4">
      <c r="A4" t="inlineStr">
        <is>
          <t>Firm (fictional): Mehra Traders</t>
        </is>
      </c>
    </row>
    <row r="5">
      <c r="A5" s="22" t="inlineStr">
        <is>
          <t>As on date: 30-Sep-2026</t>
        </is>
      </c>
    </row>
    <row r="6">
      <c r="A6" t="inlineStr">
        <is>
          <t>Prepared for: _________________ Bank / Branch (fill) — educational practice only</t>
        </is>
      </c>
    </row>
    <row r="8" ht="36" customHeight="1">
      <c r="A8" s="6" t="inlineStr">
        <is>
          <t>Item / category</t>
        </is>
      </c>
      <c r="B8" s="6" t="inlineStr">
        <is>
          <t>Unit</t>
        </is>
      </c>
      <c r="C8" s="6" t="inlineStr">
        <is>
          <t>Opening qty</t>
        </is>
      </c>
      <c r="D8" s="6" t="inlineStr">
        <is>
          <t>Inward qty</t>
        </is>
      </c>
      <c r="E8" s="6" t="inlineStr">
        <is>
          <t>Outward qty</t>
        </is>
      </c>
      <c r="F8" s="6" t="inlineStr">
        <is>
          <t>Adj. (loss/write/gift) qty</t>
        </is>
      </c>
      <c r="G8" s="6" t="inlineStr">
        <is>
          <t>Closing qty</t>
        </is>
      </c>
      <c r="H8" s="6" t="inlineStr">
        <is>
          <t>Rate ₹</t>
        </is>
      </c>
      <c r="I8" s="6" t="inlineStr">
        <is>
          <t>Closing value ₹</t>
        </is>
      </c>
      <c r="J8" s="6" t="inlineStr">
        <is>
          <t>Ageing note (from bank letter)</t>
        </is>
      </c>
    </row>
    <row r="9">
      <c r="A9" s="7" t="inlineStr">
        <is>
          <t>AR-LED9 Aarohi LED 9W</t>
        </is>
      </c>
      <c r="B9" s="7" t="inlineStr">
        <is>
          <t>Pcs</t>
        </is>
      </c>
      <c r="C9" s="8" t="n">
        <v>100</v>
      </c>
      <c r="D9" s="8" t="n">
        <v>350</v>
      </c>
      <c r="E9" s="8" t="n">
        <v>280</v>
      </c>
      <c r="F9" s="8" t="n">
        <v>10</v>
      </c>
      <c r="G9" s="8" t="n">
        <v>160</v>
      </c>
      <c r="H9" s="7" t="n"/>
      <c r="I9" s="19" t="n">
        <v>7170</v>
      </c>
      <c r="J9" s="7" t="inlineStr">
        <is>
          <t>Replace with sanction ageing rule</t>
        </is>
      </c>
    </row>
    <row r="10">
      <c r="A10" s="7" t="inlineStr">
        <is>
          <t>NV-MB-2L Mixing Bowl 2L</t>
        </is>
      </c>
      <c r="B10" s="7" t="inlineStr">
        <is>
          <t>Pcs</t>
        </is>
      </c>
      <c r="C10" s="8" t="n">
        <v>25</v>
      </c>
      <c r="D10" s="8" t="n">
        <v>20</v>
      </c>
      <c r="E10" s="8" t="n">
        <v>8</v>
      </c>
      <c r="F10" s="8" t="n">
        <v>1</v>
      </c>
      <c r="G10" s="8" t="n">
        <v>36</v>
      </c>
      <c r="H10" s="9" t="n">
        <v>180</v>
      </c>
      <c r="I10" s="19" t="n">
        <v>6480</v>
      </c>
      <c r="J10" s="7" t="inlineStr">
        <is>
          <t>Replace with sanction ageing rule</t>
        </is>
      </c>
    </row>
    <row r="11">
      <c r="A11" s="7" t="inlineStr">
        <is>
          <t>Raw materials (bucket)</t>
        </is>
      </c>
      <c r="B11" s="7" t="inlineStr">
        <is>
          <t>—</t>
        </is>
      </c>
      <c r="C11" s="7" t="n"/>
      <c r="D11" s="7" t="n"/>
      <c r="E11" s="7" t="n"/>
      <c r="F11" s="7" t="n"/>
      <c r="G11" s="7" t="n"/>
      <c r="H11" s="7" t="n"/>
      <c r="I11" s="23" t="n"/>
      <c r="J11" s="7" t="inlineStr">
        <is>
          <t>Use if manufacturer</t>
        </is>
      </c>
    </row>
    <row r="12">
      <c r="A12" s="7" t="inlineStr">
        <is>
          <t>Finished goods (bucket)</t>
        </is>
      </c>
      <c r="B12" s="7" t="inlineStr">
        <is>
          <t>—</t>
        </is>
      </c>
      <c r="C12" s="7" t="n"/>
      <c r="D12" s="7" t="n"/>
      <c r="E12" s="7" t="n"/>
      <c r="F12" s="7" t="n"/>
      <c r="G12" s="7" t="n"/>
      <c r="H12" s="7" t="n"/>
      <c r="I12" s="23" t="n"/>
      <c r="J12" s="7" t="inlineStr">
        <is>
          <t>Use if manufacturer</t>
        </is>
      </c>
    </row>
    <row r="13">
      <c r="A13" s="26" t="inlineStr">
        <is>
          <t>RBI IRAC (commercial banks) para 4.2.4: DP from a current stock statement — generally not older than three months. Margins = sanction letter only. This sheet is educational, not a bank annexure.</t>
        </is>
      </c>
    </row>
    <row r="14">
      <c r="A14" t="inlineStr">
        <is>
          <t>Total closing value ₹ (example rows)</t>
        </is>
      </c>
      <c r="B14" s="24">
        <f>I9+I10</f>
        <v/>
      </c>
    </row>
    <row r="16">
      <c r="A16" s="3" t="inlineStr">
        <is>
          <t>DRAWING POWER OUTLINE (EDUCATIONAL — NOT YOUR BANK’S FORMULA)</t>
        </is>
      </c>
    </row>
    <row r="17">
      <c r="A17" t="inlineStr">
        <is>
          <t>1. Start from stock values that reconcile to this register + physical count.</t>
        </is>
      </c>
    </row>
    <row r="18">
      <c r="A18" t="inlineStr">
        <is>
          <t>2. Exclude ineligible stock per sanction letter (e.g. damaged, unpaid, aged beyond letter rule).</t>
        </is>
      </c>
    </row>
    <row r="19">
      <c r="A19" t="inlineStr">
        <is>
          <t>3. Paid / eligible stock idea: eligible stock value minus creditors against that stock (as your letter defines).</t>
        </is>
      </c>
    </row>
    <row r="20">
      <c r="A20" t="inlineStr">
        <is>
          <t>4. Apply bank margin % from the sanction letter only — leave blank below; do not copy website percentages.</t>
        </is>
      </c>
    </row>
    <row r="21">
      <c r="A21" t="inlineStr">
        <is>
          <t>Margin % from sanction letter (input)</t>
        </is>
      </c>
      <c r="B21" s="13" t="n"/>
      <c r="C21" t="inlineStr">
        <is>
          <t>% — illustration field only</t>
        </is>
      </c>
    </row>
    <row r="22">
      <c r="A22" t="inlineStr">
        <is>
          <t>Eligible paid stock ₹ (input after your CA/bank worksheet)</t>
        </is>
      </c>
      <c r="B22" s="15" t="n"/>
    </row>
    <row r="23">
      <c r="A23" t="inlineStr">
        <is>
          <t>Illustrative DP from stock alone (eligible × (1 − margin/100)) — REPLACE with bank worksheet</t>
        </is>
      </c>
      <c r="B23" s="24">
        <f>IF(OR(B22="",B21=""),"",B22*(1-B21/100))</f>
        <v/>
      </c>
    </row>
    <row r="25">
      <c r="A25" t="inlineStr">
        <is>
          <t>Debtors / bills often also feed Drawing Power under the same sanction letter — not calculated here.</t>
        </is>
      </c>
    </row>
    <row r="26">
      <c r="A26" s="25" t="inlineStr">
        <is>
          <t>This sheet is NOT labelled as SBI / PNB / BOB or any bank’s official annexure. ScaleSaathi educational only.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7" t="inlineStr">
        <is>
          <t>SOURCES AND LIMITS — ScaleSaathi educational workbook (not a CBIC blank / not a bank annexure)</t>
        </is>
      </c>
    </row>
    <row r="2">
      <c r="A2" s="28" t="inlineStr"/>
    </row>
    <row r="3" ht="45" customHeight="1">
      <c r="A3" s="28" t="inlineStr">
        <is>
          <t>CGST Act s.35 — Accounts and other records (stock of goods): https://indiacode.ecourtsindia.com/cgst-act/section/35/ — India Code as on 14 Oct 2026; checked 23 Oct 2026.</t>
        </is>
      </c>
    </row>
    <row r="4" ht="45" customHeight="1">
      <c r="A4" s="28" t="inlineStr">
        <is>
          <t>CGST Act s.36 — Retain accounts 72 months from due date of annual return (proceedings proviso): https://indiacode.ecourtsindia.com/cgst-act/section/36/</t>
        </is>
      </c>
    </row>
    <row r="5" ht="45" customHeight="1">
      <c r="A5" s="28" t="inlineStr">
        <is>
          <t>CGST Act s.17(5)(h) — ITC not available on goods lost, stolen, destroyed, written off or disposed of by way of gift or free samples: https://indiacode.ecourtsindia.com/cgst-act/section/17/</t>
        </is>
      </c>
    </row>
    <row r="6" ht="45" customHeight="1">
      <c r="A6" s="28" t="inlineStr">
        <is>
          <t>CBIC accounts-and-records rules PDF (Rule 56 / 57 substance; cite live Rule 56/57, never PDF “Rule 1”): https://cbic-gst.gov.in/aces/Documents/accounts-and-records-rules.pdf</t>
        </is>
      </c>
    </row>
    <row r="7" ht="45" customHeight="1">
      <c r="A7" s="28" t="inlineStr">
        <is>
          <t>CGST Rule 56(2) — stock-account particulars (opening, receipt, supply, lost/stolen/destroyed/written off/gifts/free samples, balance incl. RM/FG/scrap/wastage) for registered persons other than s.10 composition. HTML: taxinformation.cbic.gov.in …/rule56_v1.00.html. Doc ref / Party / HSN / reorder / value = ScaleSaathi educational practice, not a compulsory printable blank.</t>
        </is>
      </c>
    </row>
    <row r="8" ht="45" customHeight="1">
      <c r="A8" s="28" t="inlineStr">
        <is>
          <t>CGST Rule 56(8) — no erase/overwrite; electronic edit/delete log. 56(12)/(13)/(14) manufacturer / service / works contract. 56(15) electronic + digital signature. Rule 57 — electronic backup / restore.</t>
        </is>
      </c>
    </row>
    <row r="9" ht="45" customHeight="1">
      <c r="A9" s="28" t="inlineStr">
        <is>
          <t>CGST Act s.35(6) — failure to account may lead to tax determination as if supplied (ss.73/74/74A) — ask CA; non-alarmist; no invented fixed penalty ₹.</t>
        </is>
      </c>
    </row>
    <row r="10" ht="45" customHeight="1">
      <c r="A10" s="28" t="inlineStr">
        <is>
          <t>AS 2 (ICAI) — inventories at lower of cost and NRV; cost formulas FIFO or weighted average; LIFO not permitted under AS-2 / Ind AS 2. https://indasaccess.icai.org/Volume-III/AS/asb.html?a=105 · Ind AS hub https://www.icai.org/post/8201</t>
        </is>
      </c>
    </row>
    <row r="11" ht="45" customHeight="1">
      <c r="A11" s="28" t="inlineStr">
        <is>
          <t>RBI IRAC Master Circular (commercial banks) para 4.2.4 — Drawing Power from a current stock statement (generally not older than three months). https://www.rbi.org.in/Scripts/BS_ViewMasCirculardetails.aspx?id=12472 — margins still = sanction letter only; this sheet invents none.</t>
        </is>
      </c>
    </row>
    <row r="12" ht="45" customHeight="1">
      <c r="A12" s="28" t="inlineStr">
        <is>
          <t>ScaleSaathi arithmetic — Mehra Traders FIFO: closing 160 pcs / ₹7,170; qty and cost identity checked 23 Oct 2026.</t>
        </is>
      </c>
    </row>
    <row r="13" ht="45" customHeight="1">
      <c r="A13" s="28" t="inlineStr">
        <is>
          <t>OMITTED from this guide: Form 3CD clause manuals; CARO inventory reporting; ITA stock duties; invented bank margin %; prescribed CBIC blank form; bank-branded annexures.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2026-10-23T12:58:11Z</dcterms:created>
  <dcterms:modified xmlns:dcterms="http://purl.org/dc/terms/" xmlns:xsi="http://www.w3.org/2001/XMLSchema-instance" xsi:type="dcterms:W3CDTF">2026-10-23T13:01:05Z</dcterms:modified>
</cp:coreProperties>
</file>